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Modificacions Crèdit\A2024\AYUNTAMIENTO\PARA TRANSPARENCIA\"/>
    </mc:Choice>
  </mc:AlternateContent>
  <bookViews>
    <workbookView xWindow="0" yWindow="0" windowWidth="19200" windowHeight="11370"/>
  </bookViews>
  <sheets>
    <sheet name="MC DECRETO" sheetId="1" r:id="rId1"/>
    <sheet name="INCORPORACIÓN DEF.23-24" sheetId="2" r:id="rId2"/>
  </sheets>
  <externalReferences>
    <externalReference r:id="rId3"/>
  </externalReferences>
  <definedNames>
    <definedName name="Excel_BuiltIn__FilterDatabase" localSheetId="0">'MC DECRETO'!$A$6:$I$79</definedName>
    <definedName name="Excel_BuiltIn__FilterDatabase_2">"$#REF!.$A$2:$AMJ$2"</definedName>
    <definedName name="ModificacionsCredit">"$#REF!.$A$3:$K$149"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6" i="1" l="1"/>
  <c r="F136" i="1"/>
  <c r="I116" i="1" l="1"/>
  <c r="I113" i="1"/>
  <c r="I109" i="1"/>
  <c r="I108" i="1"/>
  <c r="I107" i="1"/>
  <c r="I99" i="1"/>
  <c r="I98" i="1"/>
  <c r="I97" i="1"/>
  <c r="C19" i="2" l="1"/>
  <c r="C25" i="2" s="1"/>
  <c r="D17" i="2"/>
  <c r="D18" i="2" s="1"/>
  <c r="C11" i="2"/>
  <c r="D5" i="2"/>
  <c r="D6" i="2" s="1"/>
  <c r="D7" i="2" s="1"/>
  <c r="D19" i="2" l="1"/>
  <c r="D20" i="2" s="1"/>
  <c r="D21" i="2" s="1"/>
  <c r="I81" i="1"/>
  <c r="F31" i="1"/>
  <c r="F11" i="1"/>
  <c r="F81" i="1" l="1"/>
</calcChain>
</file>

<file path=xl/sharedStrings.xml><?xml version="1.0" encoding="utf-8"?>
<sst xmlns="http://schemas.openxmlformats.org/spreadsheetml/2006/main" count="329" uniqueCount="214">
  <si>
    <t xml:space="preserve">AJUNTAMENT  </t>
  </si>
  <si>
    <t>PARTIDA ALTA</t>
  </si>
  <si>
    <t>SECRETARIA</t>
  </si>
  <si>
    <t>TRANSFERENCIA</t>
  </si>
  <si>
    <t>MEDI AMBIENT</t>
  </si>
  <si>
    <t>502 17000 2279902</t>
  </si>
  <si>
    <t>502 17000 6320000</t>
  </si>
  <si>
    <t>502 17000 2279903</t>
  </si>
  <si>
    <t>GENERACIÓN</t>
  </si>
  <si>
    <t>COMERCIO</t>
  </si>
  <si>
    <t>603 43100 4800001</t>
  </si>
  <si>
    <t>VIAS Y OBRAS</t>
  </si>
  <si>
    <t>501 45000 6100010</t>
  </si>
  <si>
    <t>501 45000 6100036</t>
  </si>
  <si>
    <t>501 45000 6100033</t>
  </si>
  <si>
    <t>IFOC</t>
  </si>
  <si>
    <t>305 24103 2270600</t>
  </si>
  <si>
    <t>305 24103 1310000</t>
  </si>
  <si>
    <t>305 24104 2270600</t>
  </si>
  <si>
    <t>305 24104 1310000</t>
  </si>
  <si>
    <t>305 24111 2270600</t>
  </si>
  <si>
    <t>305 24111 1310000</t>
  </si>
  <si>
    <t>305 24202 2270600</t>
  </si>
  <si>
    <t>305 24202 1310000</t>
  </si>
  <si>
    <t>305 24203 2270600</t>
  </si>
  <si>
    <t>305 24203 1310000</t>
  </si>
  <si>
    <t>305 24205 2270600</t>
  </si>
  <si>
    <t>305 24205 1310000</t>
  </si>
  <si>
    <t>BENESTAR ANIMAL</t>
  </si>
  <si>
    <t>302 17300 2270600</t>
  </si>
  <si>
    <t>302 17300 4800000</t>
  </si>
  <si>
    <t>MANTENIMIENTO</t>
  </si>
  <si>
    <t>304 13300 2150000</t>
  </si>
  <si>
    <t>304 13300 6230000</t>
  </si>
  <si>
    <t>304 16400 6230000</t>
  </si>
  <si>
    <t>304 16400 2270600</t>
  </si>
  <si>
    <t>304 44000 2020003</t>
  </si>
  <si>
    <t>304 45004 6190000</t>
  </si>
  <si>
    <t>304 44000 2130000</t>
  </si>
  <si>
    <t xml:space="preserve"> 22/05/2024</t>
  </si>
  <si>
    <t>501 45000 6100032</t>
  </si>
  <si>
    <t>501 45000 6310001</t>
  </si>
  <si>
    <t>501 45000 6100015</t>
  </si>
  <si>
    <t>501 45000 6100037</t>
  </si>
  <si>
    <t>LITORAL</t>
  </si>
  <si>
    <t>602 45005 6320001</t>
  </si>
  <si>
    <t>602 45005 2090000</t>
  </si>
  <si>
    <t>602 45005 6330000</t>
  </si>
  <si>
    <t>602 45005 6330001</t>
  </si>
  <si>
    <t>304 16500 2100000</t>
  </si>
  <si>
    <t>803 34000 6220004</t>
  </si>
  <si>
    <t>501 45000 6320002</t>
  </si>
  <si>
    <t>501 45000 6320003</t>
  </si>
  <si>
    <t>SERVICIOS ECONOMICOS</t>
  </si>
  <si>
    <t>802 93000 2250100</t>
  </si>
  <si>
    <t>204 92201 2220000</t>
  </si>
  <si>
    <t>202 92206 2240000</t>
  </si>
  <si>
    <t>204 92201 6260000</t>
  </si>
  <si>
    <t>305 24105 2270600</t>
  </si>
  <si>
    <t>305 24105 1310000</t>
  </si>
  <si>
    <t>305 24207 2270600</t>
  </si>
  <si>
    <t>305 24207 1310000</t>
  </si>
  <si>
    <t>305 24112 2270600</t>
  </si>
  <si>
    <t xml:space="preserve">305 24000 6260000 </t>
  </si>
  <si>
    <t>305 24000 2040000</t>
  </si>
  <si>
    <t>303 41400 6290000</t>
  </si>
  <si>
    <t>303 41400 2260900</t>
  </si>
  <si>
    <t>MANTENIMENT</t>
  </si>
  <si>
    <t>304 16500 2211200</t>
  </si>
  <si>
    <t>304 16500 6310000</t>
  </si>
  <si>
    <t>SERVICIOS SOCIALES</t>
  </si>
  <si>
    <t>701 23100 2120000</t>
  </si>
  <si>
    <t>701 23100 6100000</t>
  </si>
  <si>
    <t>701 23201 2269900</t>
  </si>
  <si>
    <t>304 44000 4539000</t>
  </si>
  <si>
    <t>304 44000 2100001</t>
  </si>
  <si>
    <t>603 43100 7700000</t>
  </si>
  <si>
    <t>603 43100 2260201</t>
  </si>
  <si>
    <t>ALCALDIA</t>
  </si>
  <si>
    <t>802 93000 2270604</t>
  </si>
  <si>
    <t>001 91200 4800002</t>
  </si>
  <si>
    <t>POLICIA</t>
  </si>
  <si>
    <t>101 13200 6320000</t>
  </si>
  <si>
    <t>101 13200 2270400</t>
  </si>
  <si>
    <t>PLAN GENERAL</t>
  </si>
  <si>
    <t>101 13200 6290000</t>
  </si>
  <si>
    <t>403 14101 6220000</t>
  </si>
  <si>
    <t>304 17100 6110003</t>
  </si>
  <si>
    <t>304 17100 6110004</t>
  </si>
  <si>
    <t>304 17100 6190002</t>
  </si>
  <si>
    <t>403 15101 2270601</t>
  </si>
  <si>
    <t>ACTIVIDADES</t>
  </si>
  <si>
    <t>605 93101 2220100</t>
  </si>
  <si>
    <t>604 93100 2270601</t>
  </si>
  <si>
    <t>802 83000 2270601</t>
  </si>
  <si>
    <t>001 91300 2260601</t>
  </si>
  <si>
    <t>602 45005 2270602</t>
  </si>
  <si>
    <t>603 43100 6240000</t>
  </si>
  <si>
    <t>501 45000 6240000</t>
  </si>
  <si>
    <t>TRANSPORTES</t>
  </si>
  <si>
    <t>304 44000 4720002</t>
  </si>
  <si>
    <t>304 44000 2020000</t>
  </si>
  <si>
    <t>304 44000 4720003</t>
  </si>
  <si>
    <t>304 45004 2120000</t>
  </si>
  <si>
    <t>304 44000 4720005</t>
  </si>
  <si>
    <t>304 44000 2230003</t>
  </si>
  <si>
    <t>304 45004 6250000</t>
  </si>
  <si>
    <t>101 13200 2210400</t>
  </si>
  <si>
    <t>101 13200 6260001</t>
  </si>
  <si>
    <t>TURISMO</t>
  </si>
  <si>
    <t>601 43200 2260200</t>
  </si>
  <si>
    <t>601 43200 4800000</t>
  </si>
  <si>
    <t>601 43200 2270602</t>
  </si>
  <si>
    <t>601 43200 2270601</t>
  </si>
  <si>
    <t>CULTURA</t>
  </si>
  <si>
    <t>301 33001 4800004</t>
  </si>
  <si>
    <t>301 33001 2260903</t>
  </si>
  <si>
    <t>301 33001 4800005</t>
  </si>
  <si>
    <t>501 45000 6100028</t>
  </si>
  <si>
    <t>305 24112 1310000</t>
  </si>
  <si>
    <t>305 24200 2270600</t>
  </si>
  <si>
    <t>305 24200 1310000</t>
  </si>
  <si>
    <t>305 24207 2270601</t>
  </si>
  <si>
    <t>201 91400 1510001</t>
  </si>
  <si>
    <t>101 13200 1600000</t>
  </si>
  <si>
    <t>001 91300 1600000</t>
  </si>
  <si>
    <t>605 93101 1210100</t>
  </si>
  <si>
    <t>305 24000 1600000</t>
  </si>
  <si>
    <t>605 93101 1600000</t>
  </si>
  <si>
    <t>501 45000 1600000</t>
  </si>
  <si>
    <t>102 33400 1600000</t>
  </si>
  <si>
    <t>LIQUIDACIÓN DEFINITIVA</t>
  </si>
  <si>
    <t>REMANENTE AFECTADO 2023/2024</t>
  </si>
  <si>
    <t>BOIB</t>
  </si>
  <si>
    <t>EXTE</t>
  </si>
  <si>
    <t>PARTIDAS</t>
  </si>
  <si>
    <t>IMPORTE</t>
  </si>
  <si>
    <t>PENDIENTE</t>
  </si>
  <si>
    <t>PUBLIC.INIC.</t>
  </si>
  <si>
    <t>PUBLIC.DEFI.</t>
  </si>
  <si>
    <t>SECRET</t>
  </si>
  <si>
    <t>PLENO</t>
  </si>
  <si>
    <t>FINANCIACIÓN AFECTADA</t>
  </si>
  <si>
    <t>-</t>
  </si>
  <si>
    <t>TOTAL IR 2024 AFECTADO</t>
  </si>
  <si>
    <t>REMANENTE LIBRE 2023/2024</t>
  </si>
  <si>
    <t>CUENTA 413</t>
  </si>
  <si>
    <t>SUPLEMENTO CTO  Y CTO EXTRAORDINARIO</t>
  </si>
  <si>
    <t>BOIB Nº 86 29/06/2024</t>
  </si>
  <si>
    <t>BOIB Nº 98 25/07/2024</t>
  </si>
  <si>
    <t>BOIB Nº100 30/07/2024</t>
  </si>
  <si>
    <t>BOIB Nº 113 29/08/2024</t>
  </si>
  <si>
    <t>CTO.EXTRAORDINARIO RED.ES</t>
  </si>
  <si>
    <t>BOIB Nº 158 5/12/2024</t>
  </si>
  <si>
    <t>AMORTIZACION DEUDA</t>
  </si>
  <si>
    <t>TOTAL IR 2024 LIBRE</t>
  </si>
  <si>
    <t>NÚM</t>
  </si>
  <si>
    <t>FECHA</t>
  </si>
  <si>
    <t>TIPO</t>
  </si>
  <si>
    <t>AREA</t>
  </si>
  <si>
    <t>PARTIDA BAJA</t>
  </si>
  <si>
    <t>1-T</t>
  </si>
  <si>
    <t>2-T</t>
  </si>
  <si>
    <t>3-T</t>
  </si>
  <si>
    <t>4-T</t>
  </si>
  <si>
    <t>MODIFICACIONES</t>
  </si>
  <si>
    <t>INCORPORACIONES</t>
  </si>
  <si>
    <t>NUM</t>
  </si>
  <si>
    <t>PUBLIC</t>
  </si>
  <si>
    <t>CONCEPTO</t>
  </si>
  <si>
    <t>503 45100 6100000</t>
  </si>
  <si>
    <t>501 93300 6100021</t>
  </si>
  <si>
    <t>501 45000 6100035</t>
  </si>
  <si>
    <t>VIES Y OBRAS</t>
  </si>
  <si>
    <t>APLICACIÓN DE RLT GASTOS CON FINANCIACIÓN AFECTADA</t>
  </si>
  <si>
    <t>203 92207 6290001</t>
  </si>
  <si>
    <t>204 92201 2270603</t>
  </si>
  <si>
    <t>302 17300 6230000</t>
  </si>
  <si>
    <t>501 45000 6100022</t>
  </si>
  <si>
    <t>501 45000 6190000</t>
  </si>
  <si>
    <t>503 93300 6000001</t>
  </si>
  <si>
    <t>803 34000 6330000</t>
  </si>
  <si>
    <t>27/06/204</t>
  </si>
  <si>
    <t>501 45000 2210000</t>
  </si>
  <si>
    <t>503 45100 2270601</t>
  </si>
  <si>
    <t>602 45005 2100000</t>
  </si>
  <si>
    <t>APLICACIÓN DE RLT GASTOS GENERALES</t>
  </si>
  <si>
    <t>101 13200 6240000</t>
  </si>
  <si>
    <t>102 33400 2270603</t>
  </si>
  <si>
    <t>202 92206 2260400</t>
  </si>
  <si>
    <t>502 17000 2279901</t>
  </si>
  <si>
    <t>602 45005 2270400</t>
  </si>
  <si>
    <t>701 23301 2269900</t>
  </si>
  <si>
    <t>802 32000 4100000</t>
  </si>
  <si>
    <t>802 32000 7100000</t>
  </si>
  <si>
    <t>802 93000 2270600</t>
  </si>
  <si>
    <t>802 93000 2270602</t>
  </si>
  <si>
    <t>802 94000 4610001</t>
  </si>
  <si>
    <t>204 92201 6260001</t>
  </si>
  <si>
    <t>304 44000 2270600</t>
  </si>
  <si>
    <t>501 45000 6190001</t>
  </si>
  <si>
    <t>204 92201 2200000</t>
  </si>
  <si>
    <t>606 46300 1310000</t>
  </si>
  <si>
    <t>606 46300 2130000</t>
  </si>
  <si>
    <t>606 46300 2260600</t>
  </si>
  <si>
    <t>606 46300 2269900</t>
  </si>
  <si>
    <t>606 46300 4610000</t>
  </si>
  <si>
    <t>606 46300 6250000</t>
  </si>
  <si>
    <t>606 46300 6260000</t>
  </si>
  <si>
    <t>606 46300 6270000</t>
  </si>
  <si>
    <t>BOIB Nº 158 05/12/2024</t>
  </si>
  <si>
    <t>REINTEGRO EJERCICIOS CERRADOS</t>
  </si>
  <si>
    <t>802 01100 9132106</t>
  </si>
  <si>
    <t>802 01100 3100000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</si>
</sst>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-mm\-yy"/>
    <numFmt numFmtId="165" formatCode="dd/mm/yy"/>
    <numFmt numFmtId="166" formatCode="mm/yy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color indexed="10"/>
      <name val="Calibri"/>
      <family val="2"/>
    </font>
    <font>
      <b/>
      <sz val="14"/>
      <name val="Calibri"/>
      <family val="2"/>
    </font>
    <font>
      <sz val="11"/>
      <color indexed="17"/>
      <name val="Calibri"/>
      <family val="2"/>
    </font>
    <font>
      <b/>
      <sz val="15"/>
      <color indexed="54"/>
      <name val="Calibri"/>
      <family val="2"/>
    </font>
    <font>
      <sz val="11"/>
      <color indexed="8"/>
      <name val="Tahoma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40"/>
        <bgColor indexed="49"/>
      </patternFill>
    </fill>
    <fill>
      <patternFill patternType="solid">
        <fgColor indexed="22"/>
        <bgColor indexed="31"/>
      </patternFill>
    </fill>
    <fill>
      <patternFill patternType="solid">
        <fgColor theme="4"/>
        <bgColor indexed="31"/>
      </patternFill>
    </fill>
    <fill>
      <patternFill patternType="solid">
        <fgColor theme="4"/>
        <bgColor indexed="64"/>
      </patternFill>
    </fill>
    <fill>
      <patternFill patternType="solid">
        <fgColor indexed="42"/>
        <bgColor indexed="27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7" fillId="6" borderId="0" applyNumberFormat="0" applyBorder="0" applyAlignment="0" applyProtection="0"/>
    <xf numFmtId="0" fontId="8" fillId="0" borderId="16" applyNumberFormat="0" applyFill="0" applyAlignment="0" applyProtection="0"/>
    <xf numFmtId="0" fontId="9" fillId="0" borderId="0"/>
  </cellStyleXfs>
  <cellXfs count="114">
    <xf numFmtId="0" fontId="0" fillId="0" borderId="0" xfId="0"/>
    <xf numFmtId="0" fontId="2" fillId="0" borderId="0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0" xfId="1" applyFont="1" applyBorder="1" applyAlignment="1">
      <alignment horizontal="center"/>
    </xf>
    <xf numFmtId="0" fontId="3" fillId="0" borderId="0" xfId="1" applyFont="1" applyAlignment="1">
      <alignment horizontal="center" wrapText="1"/>
    </xf>
    <xf numFmtId="0" fontId="3" fillId="0" borderId="0" xfId="1" applyFont="1" applyFill="1"/>
    <xf numFmtId="0" fontId="3" fillId="0" borderId="0" xfId="1" applyFont="1" applyFill="1" applyAlignment="1"/>
    <xf numFmtId="0" fontId="3" fillId="0" borderId="0" xfId="1" applyFont="1" applyAlignment="1"/>
    <xf numFmtId="0" fontId="4" fillId="0" borderId="1" xfId="1" applyFont="1" applyFill="1" applyBorder="1" applyAlignment="1">
      <alignment horizontal="center" vertical="center"/>
    </xf>
    <xf numFmtId="0" fontId="3" fillId="0" borderId="0" xfId="2" applyFont="1"/>
    <xf numFmtId="0" fontId="6" fillId="0" borderId="0" xfId="2" applyFont="1" applyFill="1" applyAlignment="1">
      <alignment horizontal="center" vertical="center" wrapText="1"/>
    </xf>
    <xf numFmtId="4" fontId="3" fillId="0" borderId="0" xfId="2" applyNumberFormat="1" applyFont="1"/>
    <xf numFmtId="0" fontId="4" fillId="2" borderId="6" xfId="2" applyFont="1" applyFill="1" applyBorder="1"/>
    <xf numFmtId="4" fontId="4" fillId="2" borderId="7" xfId="2" applyNumberFormat="1" applyFont="1" applyFill="1" applyBorder="1"/>
    <xf numFmtId="0" fontId="4" fillId="3" borderId="2" xfId="2" applyFont="1" applyFill="1" applyBorder="1" applyAlignment="1">
      <alignment horizontal="center"/>
    </xf>
    <xf numFmtId="0" fontId="4" fillId="3" borderId="1" xfId="2" applyFont="1" applyFill="1" applyBorder="1" applyAlignment="1">
      <alignment horizontal="center"/>
    </xf>
    <xf numFmtId="4" fontId="4" fillId="3" borderId="1" xfId="2" applyNumberFormat="1" applyFont="1" applyFill="1" applyBorder="1" applyAlignment="1">
      <alignment horizontal="center"/>
    </xf>
    <xf numFmtId="4" fontId="4" fillId="3" borderId="2" xfId="2" applyNumberFormat="1" applyFont="1" applyFill="1" applyBorder="1" applyAlignment="1">
      <alignment horizontal="center"/>
    </xf>
    <xf numFmtId="0" fontId="4" fillId="3" borderId="2" xfId="1" applyFont="1" applyFill="1" applyBorder="1"/>
    <xf numFmtId="166" fontId="3" fillId="0" borderId="2" xfId="2" applyNumberFormat="1" applyFont="1" applyFill="1" applyBorder="1" applyAlignment="1">
      <alignment horizontal="center" vertical="center"/>
    </xf>
    <xf numFmtId="0" fontId="3" fillId="0" borderId="4" xfId="2" applyFont="1" applyBorder="1" applyAlignment="1">
      <alignment horizontal="left" vertical="center" wrapText="1"/>
    </xf>
    <xf numFmtId="4" fontId="3" fillId="0" borderId="1" xfId="2" applyNumberFormat="1" applyFont="1" applyFill="1" applyBorder="1" applyAlignment="1">
      <alignment horizontal="right"/>
    </xf>
    <xf numFmtId="4" fontId="3" fillId="0" borderId="8" xfId="2" applyNumberFormat="1" applyFont="1" applyFill="1" applyBorder="1" applyAlignment="1">
      <alignment horizontal="right"/>
    </xf>
    <xf numFmtId="14" fontId="3" fillId="0" borderId="1" xfId="2" applyNumberFormat="1" applyFont="1" applyBorder="1" applyAlignment="1">
      <alignment vertical="center"/>
    </xf>
    <xf numFmtId="4" fontId="5" fillId="0" borderId="8" xfId="2" applyNumberFormat="1" applyFont="1" applyFill="1" applyBorder="1" applyAlignment="1">
      <alignment horizontal="right"/>
    </xf>
    <xf numFmtId="0" fontId="4" fillId="0" borderId="3" xfId="1" applyFont="1" applyFill="1" applyBorder="1" applyAlignment="1">
      <alignment horizontal="center" vertical="center"/>
    </xf>
    <xf numFmtId="4" fontId="3" fillId="0" borderId="1" xfId="2" applyNumberFormat="1" applyFont="1" applyBorder="1"/>
    <xf numFmtId="0" fontId="3" fillId="0" borderId="1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166" fontId="3" fillId="0" borderId="0" xfId="2" applyNumberFormat="1" applyFont="1" applyBorder="1" applyAlignment="1">
      <alignment horizontal="center" vertical="center"/>
    </xf>
    <xf numFmtId="0" fontId="3" fillId="0" borderId="0" xfId="2" applyFont="1" applyBorder="1" applyAlignment="1">
      <alignment horizontal="left"/>
    </xf>
    <xf numFmtId="4" fontId="3" fillId="0" borderId="0" xfId="2" applyNumberFormat="1" applyFont="1" applyBorder="1"/>
    <xf numFmtId="0" fontId="3" fillId="0" borderId="0" xfId="2" applyFont="1" applyBorder="1" applyAlignment="1">
      <alignment horizontal="center"/>
    </xf>
    <xf numFmtId="0" fontId="3" fillId="0" borderId="0" xfId="2" applyFont="1" applyAlignment="1">
      <alignment horizontal="center"/>
    </xf>
    <xf numFmtId="165" fontId="3" fillId="0" borderId="0" xfId="2" applyNumberFormat="1" applyFont="1" applyAlignment="1">
      <alignment horizontal="center"/>
    </xf>
    <xf numFmtId="0" fontId="4" fillId="0" borderId="0" xfId="2" applyFont="1"/>
    <xf numFmtId="4" fontId="4" fillId="0" borderId="0" xfId="2" applyNumberFormat="1" applyFont="1"/>
    <xf numFmtId="4" fontId="4" fillId="3" borderId="3" xfId="2" applyNumberFormat="1" applyFont="1" applyFill="1" applyBorder="1" applyAlignment="1">
      <alignment horizontal="center"/>
    </xf>
    <xf numFmtId="0" fontId="4" fillId="3" borderId="1" xfId="1" applyFont="1" applyFill="1" applyBorder="1"/>
    <xf numFmtId="4" fontId="3" fillId="0" borderId="3" xfId="2" applyNumberFormat="1" applyFont="1" applyBorder="1" applyAlignment="1">
      <alignment vertical="center"/>
    </xf>
    <xf numFmtId="14" fontId="3" fillId="0" borderId="0" xfId="2" applyNumberFormat="1" applyFont="1"/>
    <xf numFmtId="4" fontId="3" fillId="0" borderId="5" xfId="2" applyNumberFormat="1" applyFont="1" applyBorder="1" applyAlignment="1">
      <alignment vertical="center"/>
    </xf>
    <xf numFmtId="0" fontId="3" fillId="0" borderId="1" xfId="2" applyFont="1" applyBorder="1" applyAlignment="1">
      <alignment horizontal="center" wrapText="1"/>
    </xf>
    <xf numFmtId="0" fontId="3" fillId="0" borderId="1" xfId="2" applyFont="1" applyFill="1" applyBorder="1" applyAlignment="1">
      <alignment horizontal="center" wrapText="1"/>
    </xf>
    <xf numFmtId="165" fontId="3" fillId="0" borderId="1" xfId="2" applyNumberFormat="1" applyFont="1" applyBorder="1" applyAlignment="1">
      <alignment horizontal="center"/>
    </xf>
    <xf numFmtId="4" fontId="3" fillId="0" borderId="1" xfId="2" applyNumberFormat="1" applyFont="1" applyBorder="1" applyAlignment="1">
      <alignment vertical="center"/>
    </xf>
    <xf numFmtId="4" fontId="3" fillId="0" borderId="5" xfId="2" applyNumberFormat="1" applyFont="1" applyBorder="1" applyAlignment="1"/>
    <xf numFmtId="0" fontId="3" fillId="0" borderId="1" xfId="2" applyFont="1" applyBorder="1"/>
    <xf numFmtId="0" fontId="3" fillId="0" borderId="0" xfId="3" applyFont="1"/>
    <xf numFmtId="0" fontId="4" fillId="4" borderId="2" xfId="1" applyFont="1" applyFill="1" applyBorder="1" applyAlignment="1">
      <alignment horizontal="center" vertical="center"/>
    </xf>
    <xf numFmtId="164" fontId="4" fillId="4" borderId="2" xfId="1" applyNumberFormat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horizontal="center" vertical="center" wrapText="1"/>
    </xf>
    <xf numFmtId="4" fontId="4" fillId="4" borderId="2" xfId="1" applyNumberFormat="1" applyFont="1" applyFill="1" applyBorder="1" applyAlignment="1">
      <alignment horizontal="center" vertical="center"/>
    </xf>
    <xf numFmtId="0" fontId="4" fillId="0" borderId="0" xfId="1" applyFont="1"/>
    <xf numFmtId="0" fontId="4" fillId="4" borderId="2" xfId="2" applyFont="1" applyFill="1" applyBorder="1" applyAlignment="1">
      <alignment horizontal="center"/>
    </xf>
    <xf numFmtId="4" fontId="4" fillId="4" borderId="2" xfId="2" applyNumberFormat="1" applyFont="1" applyFill="1" applyBorder="1" applyAlignment="1">
      <alignment horizontal="center"/>
    </xf>
    <xf numFmtId="0" fontId="4" fillId="4" borderId="9" xfId="2" applyFont="1" applyFill="1" applyBorder="1" applyAlignment="1">
      <alignment horizontal="center"/>
    </xf>
    <xf numFmtId="4" fontId="4" fillId="0" borderId="0" xfId="1" applyNumberFormat="1" applyFont="1" applyAlignment="1">
      <alignment horizontal="right"/>
    </xf>
    <xf numFmtId="4" fontId="3" fillId="0" borderId="0" xfId="1" applyNumberFormat="1" applyFont="1" applyAlignment="1">
      <alignment horizontal="right"/>
    </xf>
    <xf numFmtId="0" fontId="3" fillId="0" borderId="17" xfId="1" applyFont="1" applyBorder="1" applyAlignment="1">
      <alignment horizontal="center" vertical="center" wrapText="1"/>
    </xf>
    <xf numFmtId="4" fontId="3" fillId="0" borderId="17" xfId="1" applyNumberFormat="1" applyFont="1" applyFill="1" applyBorder="1" applyAlignment="1">
      <alignment horizontal="right" vertical="center"/>
    </xf>
    <xf numFmtId="0" fontId="3" fillId="0" borderId="17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/>
    </xf>
    <xf numFmtId="165" fontId="3" fillId="0" borderId="17" xfId="1" applyNumberFormat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/>
    </xf>
    <xf numFmtId="14" fontId="3" fillId="0" borderId="17" xfId="1" applyNumberFormat="1" applyFont="1" applyFill="1" applyBorder="1" applyAlignment="1">
      <alignment horizontal="center" vertical="center"/>
    </xf>
    <xf numFmtId="0" fontId="4" fillId="5" borderId="19" xfId="1" applyFont="1" applyFill="1" applyBorder="1" applyAlignment="1">
      <alignment horizontal="center"/>
    </xf>
    <xf numFmtId="0" fontId="4" fillId="4" borderId="2" xfId="1" applyFont="1" applyFill="1" applyBorder="1" applyAlignment="1">
      <alignment horizontal="center"/>
    </xf>
    <xf numFmtId="0" fontId="4" fillId="4" borderId="8" xfId="1" applyFont="1" applyFill="1" applyBorder="1" applyAlignment="1">
      <alignment horizontal="center"/>
    </xf>
    <xf numFmtId="0" fontId="4" fillId="5" borderId="19" xfId="2" applyFont="1" applyFill="1" applyBorder="1" applyAlignment="1">
      <alignment horizontal="center"/>
    </xf>
    <xf numFmtId="0" fontId="3" fillId="0" borderId="17" xfId="1" applyFont="1" applyBorder="1" applyAlignment="1">
      <alignment horizontal="center"/>
    </xf>
    <xf numFmtId="4" fontId="10" fillId="0" borderId="17" xfId="0" applyNumberFormat="1" applyFont="1" applyBorder="1" applyAlignment="1">
      <alignment horizontal="right" vertical="center" wrapText="1"/>
    </xf>
    <xf numFmtId="4" fontId="10" fillId="0" borderId="17" xfId="0" applyNumberFormat="1" applyFont="1" applyBorder="1" applyAlignment="1">
      <alignment horizontal="right" vertical="center"/>
    </xf>
    <xf numFmtId="0" fontId="3" fillId="0" borderId="17" xfId="1" applyFont="1" applyBorder="1" applyAlignment="1">
      <alignment horizontal="center" vertical="center"/>
    </xf>
    <xf numFmtId="4" fontId="10" fillId="0" borderId="17" xfId="0" applyNumberFormat="1" applyFont="1" applyFill="1" applyBorder="1" applyAlignment="1">
      <alignment horizontal="right" vertical="center" wrapText="1"/>
    </xf>
    <xf numFmtId="0" fontId="3" fillId="0" borderId="18" xfId="1" applyFont="1" applyBorder="1" applyAlignment="1">
      <alignment horizontal="center" vertical="center" wrapText="1"/>
    </xf>
    <xf numFmtId="4" fontId="11" fillId="0" borderId="17" xfId="0" applyNumberFormat="1" applyFont="1" applyBorder="1" applyAlignment="1">
      <alignment horizontal="right" vertical="center" wrapText="1"/>
    </xf>
    <xf numFmtId="4" fontId="12" fillId="0" borderId="17" xfId="0" applyNumberFormat="1" applyFont="1" applyBorder="1" applyAlignment="1">
      <alignment horizontal="right" vertical="center" wrapText="1"/>
    </xf>
    <xf numFmtId="4" fontId="3" fillId="0" borderId="17" xfId="1" applyNumberFormat="1" applyFont="1" applyBorder="1" applyAlignment="1">
      <alignment horizontal="right" vertical="center"/>
    </xf>
    <xf numFmtId="4" fontId="3" fillId="0" borderId="17" xfId="1" applyNumberFormat="1" applyFont="1" applyBorder="1" applyAlignment="1">
      <alignment horizontal="right" vertical="center" wrapText="1"/>
    </xf>
    <xf numFmtId="0" fontId="4" fillId="5" borderId="10" xfId="1" applyFont="1" applyFill="1" applyBorder="1" applyAlignment="1">
      <alignment horizontal="center" vertical="center"/>
    </xf>
    <xf numFmtId="0" fontId="4" fillId="5" borderId="11" xfId="1" applyFont="1" applyFill="1" applyBorder="1" applyAlignment="1">
      <alignment horizontal="center" vertical="center"/>
    </xf>
    <xf numFmtId="0" fontId="4" fillId="5" borderId="12" xfId="1" applyFont="1" applyFill="1" applyBorder="1" applyAlignment="1">
      <alignment horizontal="center" vertical="center"/>
    </xf>
    <xf numFmtId="0" fontId="3" fillId="0" borderId="17" xfId="1" applyFont="1" applyBorder="1" applyAlignment="1">
      <alignment horizontal="center" vertical="center" wrapText="1"/>
    </xf>
    <xf numFmtId="14" fontId="3" fillId="0" borderId="17" xfId="1" applyNumberFormat="1" applyFont="1" applyBorder="1" applyAlignment="1">
      <alignment horizontal="center" vertical="center" wrapText="1"/>
    </xf>
    <xf numFmtId="0" fontId="3" fillId="0" borderId="18" xfId="1" applyFont="1" applyBorder="1" applyAlignment="1">
      <alignment horizontal="center" vertical="center" wrapText="1"/>
    </xf>
    <xf numFmtId="0" fontId="4" fillId="5" borderId="20" xfId="1" applyFont="1" applyFill="1" applyBorder="1" applyAlignment="1">
      <alignment horizontal="center" vertical="center"/>
    </xf>
    <xf numFmtId="0" fontId="4" fillId="5" borderId="21" xfId="1" applyFont="1" applyFill="1" applyBorder="1" applyAlignment="1">
      <alignment horizontal="center" vertical="center"/>
    </xf>
    <xf numFmtId="0" fontId="4" fillId="5" borderId="22" xfId="1" applyFont="1" applyFill="1" applyBorder="1" applyAlignment="1">
      <alignment horizontal="center" vertical="center"/>
    </xf>
    <xf numFmtId="0" fontId="2" fillId="0" borderId="13" xfId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3" fillId="0" borderId="17" xfId="1" applyFont="1" applyBorder="1" applyAlignment="1">
      <alignment horizontal="center" vertical="center"/>
    </xf>
    <xf numFmtId="14" fontId="3" fillId="0" borderId="17" xfId="1" applyNumberFormat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/>
    </xf>
    <xf numFmtId="14" fontId="3" fillId="0" borderId="17" xfId="1" applyNumberFormat="1" applyFont="1" applyFill="1" applyBorder="1" applyAlignment="1">
      <alignment horizontal="center" vertical="center"/>
    </xf>
    <xf numFmtId="0" fontId="3" fillId="0" borderId="17" xfId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center"/>
    </xf>
    <xf numFmtId="165" fontId="3" fillId="0" borderId="17" xfId="1" applyNumberFormat="1" applyFont="1" applyFill="1" applyBorder="1" applyAlignment="1">
      <alignment horizontal="center" vertical="center"/>
    </xf>
    <xf numFmtId="0" fontId="3" fillId="0" borderId="17" xfId="1" applyFont="1" applyFill="1" applyBorder="1" applyAlignment="1">
      <alignment horizontal="center" vertical="center" wrapText="1"/>
    </xf>
    <xf numFmtId="4" fontId="3" fillId="0" borderId="17" xfId="1" applyNumberFormat="1" applyFont="1" applyFill="1" applyBorder="1" applyAlignment="1">
      <alignment horizontal="right" vertical="center"/>
    </xf>
    <xf numFmtId="0" fontId="4" fillId="3" borderId="1" xfId="1" applyFont="1" applyFill="1" applyBorder="1" applyAlignment="1">
      <alignment horizontal="center"/>
    </xf>
    <xf numFmtId="4" fontId="3" fillId="0" borderId="17" xfId="1" applyNumberFormat="1" applyFont="1" applyFill="1" applyBorder="1" applyAlignment="1">
      <alignment vertical="center" wrapText="1"/>
    </xf>
    <xf numFmtId="4" fontId="3" fillId="0" borderId="17" xfId="1" applyNumberFormat="1" applyFont="1" applyFill="1" applyBorder="1" applyAlignment="1">
      <alignment vertical="center"/>
    </xf>
    <xf numFmtId="4" fontId="3" fillId="0" borderId="17" xfId="1" applyNumberFormat="1" applyFont="1" applyFill="1" applyBorder="1" applyAlignment="1">
      <alignment vertical="center"/>
    </xf>
    <xf numFmtId="4" fontId="3" fillId="0" borderId="0" xfId="1" applyNumberFormat="1" applyFont="1" applyAlignment="1"/>
    <xf numFmtId="4" fontId="4" fillId="0" borderId="0" xfId="1" applyNumberFormat="1" applyFont="1" applyAlignment="1"/>
    <xf numFmtId="4" fontId="3" fillId="0" borderId="17" xfId="1" applyNumberFormat="1" applyFont="1" applyBorder="1" applyAlignment="1">
      <alignment vertical="center"/>
    </xf>
    <xf numFmtId="4" fontId="3" fillId="0" borderId="17" xfId="1" applyNumberFormat="1" applyFont="1" applyBorder="1" applyAlignment="1">
      <alignment vertical="center" wrapText="1"/>
    </xf>
    <xf numFmtId="4" fontId="3" fillId="0" borderId="17" xfId="1" applyNumberFormat="1" applyFont="1" applyBorder="1" applyAlignment="1">
      <alignment vertical="center" wrapText="1"/>
    </xf>
    <xf numFmtId="4" fontId="2" fillId="0" borderId="0" xfId="1" applyNumberFormat="1" applyFont="1" applyBorder="1" applyAlignment="1"/>
    <xf numFmtId="4" fontId="4" fillId="4" borderId="2" xfId="1" applyNumberFormat="1" applyFont="1" applyFill="1" applyBorder="1" applyAlignment="1">
      <alignment horizontal="center" vertical="center" wrapText="1"/>
    </xf>
  </cellXfs>
  <cellStyles count="7">
    <cellStyle name="Bueno 2" xfId="4"/>
    <cellStyle name="Encabezado 1 2" xfId="5"/>
    <cellStyle name="Excel Built-in Normal_Fitxa pressuposts 2022 - 302 II MEDI AMBIENT I TRANSICIÓ ECOLÒGICA (revisat 4). proposta FINAL CORREGIDA" xfId="6"/>
    <cellStyle name="Normal" xfId="0" builtinId="0"/>
    <cellStyle name="Normal_listado IR 2014" xfId="2"/>
    <cellStyle name="Normal_Modif. crédito 11" xfId="1"/>
    <cellStyle name="Normal_SEGUIMIENTO MC 201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odificacions%20Cr&#232;dit/A2024/AYUNTAMIENTO/SEGUIMENT%20MODIFICACIONS%20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C PLENO"/>
      <sheetName val="MC DECRETO"/>
      <sheetName val="INCORPORACIÓN DEF.23-24"/>
      <sheetName val="IR 4-2024 (413)"/>
      <sheetName val="IR 1-2024"/>
      <sheetName val="IR 2-2024"/>
      <sheetName val="IR 5-2024"/>
      <sheetName val="IR 6-2024"/>
      <sheetName val="mc 5-24 ifoc"/>
      <sheetName val="mc 16-24 ifoc"/>
      <sheetName val="mc 25-24"/>
      <sheetName val="MC 36-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9">
          <cell r="G9">
            <v>407487.91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36"/>
  <sheetViews>
    <sheetView tabSelected="1" zoomScale="90" zoomScaleNormal="90" workbookViewId="0">
      <selection activeCell="K97" sqref="K97"/>
    </sheetView>
  </sheetViews>
  <sheetFormatPr baseColWidth="10" defaultRowHeight="12.75" x14ac:dyDescent="0.2"/>
  <cols>
    <col min="1" max="1" width="6.140625" style="54" customWidth="1"/>
    <col min="2" max="2" width="10.7109375" style="3" customWidth="1"/>
    <col min="3" max="3" width="10.42578125" style="2" customWidth="1"/>
    <col min="4" max="4" width="14.42578125" style="5" customWidth="1"/>
    <col min="5" max="5" width="24.28515625" style="3" customWidth="1"/>
    <col min="6" max="6" width="12.85546875" style="107" customWidth="1"/>
    <col min="7" max="7" width="17.7109375" style="2" customWidth="1"/>
    <col min="8" max="8" width="17" style="2" customWidth="1"/>
    <col min="9" max="9" width="12.28515625" style="59" customWidth="1"/>
    <col min="10" max="16384" width="11.42578125" style="3"/>
  </cols>
  <sheetData>
    <row r="2" spans="1:9" ht="21" x14ac:dyDescent="0.35">
      <c r="B2" s="99" t="s">
        <v>0</v>
      </c>
      <c r="C2" s="99"/>
      <c r="D2" s="99">
        <v>2024</v>
      </c>
      <c r="E2" s="99"/>
      <c r="F2" s="112"/>
    </row>
    <row r="3" spans="1:9" ht="21.75" thickBot="1" x14ac:dyDescent="0.4">
      <c r="B3" s="1"/>
      <c r="C3" s="1"/>
      <c r="D3" s="1"/>
      <c r="E3" s="1"/>
      <c r="F3" s="112"/>
    </row>
    <row r="4" spans="1:9" ht="21" customHeight="1" thickBot="1" x14ac:dyDescent="0.4">
      <c r="B4" s="90" t="s">
        <v>165</v>
      </c>
      <c r="C4" s="91"/>
      <c r="D4" s="92"/>
      <c r="E4" s="1"/>
      <c r="F4" s="112"/>
    </row>
    <row r="5" spans="1:9" x14ac:dyDescent="0.2">
      <c r="B5" s="4"/>
      <c r="C5" s="4"/>
    </row>
    <row r="6" spans="1:9" ht="13.5" thickBot="1" x14ac:dyDescent="0.25">
      <c r="B6" s="50" t="s">
        <v>156</v>
      </c>
      <c r="C6" s="51" t="s">
        <v>157</v>
      </c>
      <c r="D6" s="52" t="s">
        <v>158</v>
      </c>
      <c r="E6" s="50" t="s">
        <v>159</v>
      </c>
      <c r="F6" s="113" t="s">
        <v>136</v>
      </c>
      <c r="G6" s="52" t="s">
        <v>160</v>
      </c>
      <c r="H6" s="50" t="s">
        <v>1</v>
      </c>
      <c r="I6" s="53" t="s">
        <v>136</v>
      </c>
    </row>
    <row r="7" spans="1:9" s="6" customFormat="1" ht="12.75" customHeight="1" x14ac:dyDescent="0.2">
      <c r="A7" s="87" t="s">
        <v>161</v>
      </c>
      <c r="B7" s="98">
        <v>1</v>
      </c>
      <c r="C7" s="100">
        <v>45317</v>
      </c>
      <c r="D7" s="101" t="s">
        <v>3</v>
      </c>
      <c r="E7" s="98" t="s">
        <v>4</v>
      </c>
      <c r="F7" s="104">
        <v>15000</v>
      </c>
      <c r="G7" s="62" t="s">
        <v>5</v>
      </c>
      <c r="H7" s="98" t="s">
        <v>6</v>
      </c>
      <c r="I7" s="102">
        <v>63000</v>
      </c>
    </row>
    <row r="8" spans="1:9" s="6" customFormat="1" ht="24.95" customHeight="1" x14ac:dyDescent="0.2">
      <c r="A8" s="88"/>
      <c r="B8" s="98"/>
      <c r="C8" s="100"/>
      <c r="D8" s="101"/>
      <c r="E8" s="98"/>
      <c r="F8" s="104">
        <v>48000</v>
      </c>
      <c r="G8" s="62" t="s">
        <v>7</v>
      </c>
      <c r="H8" s="98"/>
      <c r="I8" s="102"/>
    </row>
    <row r="9" spans="1:9" s="6" customFormat="1" ht="49.7" customHeight="1" x14ac:dyDescent="0.2">
      <c r="A9" s="88"/>
      <c r="B9" s="63">
        <v>2</v>
      </c>
      <c r="C9" s="64">
        <v>45335</v>
      </c>
      <c r="D9" s="62" t="s">
        <v>8</v>
      </c>
      <c r="E9" s="63" t="s">
        <v>9</v>
      </c>
      <c r="F9" s="104">
        <v>79880</v>
      </c>
      <c r="G9" s="62">
        <v>47002</v>
      </c>
      <c r="H9" s="63" t="s">
        <v>10</v>
      </c>
      <c r="I9" s="61">
        <v>79880</v>
      </c>
    </row>
    <row r="10" spans="1:9" s="7" customFormat="1" ht="15" customHeight="1" x14ac:dyDescent="0.2">
      <c r="A10" s="88"/>
      <c r="B10" s="65">
        <v>3</v>
      </c>
      <c r="C10" s="66">
        <v>45335</v>
      </c>
      <c r="D10" s="63" t="s">
        <v>3</v>
      </c>
      <c r="E10" s="63" t="s">
        <v>11</v>
      </c>
      <c r="F10" s="105">
        <v>35981.519999999997</v>
      </c>
      <c r="G10" s="63" t="s">
        <v>12</v>
      </c>
      <c r="H10" s="63" t="s">
        <v>13</v>
      </c>
      <c r="I10" s="61">
        <v>35981.519999999997</v>
      </c>
    </row>
    <row r="11" spans="1:9" s="8" customFormat="1" ht="15" customHeight="1" thickBot="1" x14ac:dyDescent="0.25">
      <c r="A11" s="89"/>
      <c r="B11" s="65">
        <v>4</v>
      </c>
      <c r="C11" s="66">
        <v>45365</v>
      </c>
      <c r="D11" s="63" t="s">
        <v>8</v>
      </c>
      <c r="E11" s="63" t="s">
        <v>11</v>
      </c>
      <c r="F11" s="105">
        <f>82887.78+82887.78</f>
        <v>165775.56</v>
      </c>
      <c r="G11" s="63">
        <v>76101</v>
      </c>
      <c r="H11" s="63" t="s">
        <v>14</v>
      </c>
      <c r="I11" s="61">
        <v>165775.56</v>
      </c>
    </row>
    <row r="12" spans="1:9" s="8" customFormat="1" ht="12.75" customHeight="1" x14ac:dyDescent="0.2">
      <c r="A12" s="87" t="s">
        <v>162</v>
      </c>
      <c r="B12" s="96">
        <v>5</v>
      </c>
      <c r="C12" s="97">
        <v>45408</v>
      </c>
      <c r="D12" s="98" t="s">
        <v>3</v>
      </c>
      <c r="E12" s="98" t="s">
        <v>15</v>
      </c>
      <c r="F12" s="105">
        <v>328321.15999999997</v>
      </c>
      <c r="G12" s="63" t="s">
        <v>16</v>
      </c>
      <c r="H12" s="63" t="s">
        <v>17</v>
      </c>
      <c r="I12" s="61">
        <v>328321.15999999997</v>
      </c>
    </row>
    <row r="13" spans="1:9" s="8" customFormat="1" x14ac:dyDescent="0.2">
      <c r="A13" s="88"/>
      <c r="B13" s="96"/>
      <c r="C13" s="97"/>
      <c r="D13" s="98"/>
      <c r="E13" s="98"/>
      <c r="F13" s="105">
        <v>188461.82</v>
      </c>
      <c r="G13" s="63" t="s">
        <v>18</v>
      </c>
      <c r="H13" s="63" t="s">
        <v>19</v>
      </c>
      <c r="I13" s="61">
        <v>188461.82</v>
      </c>
    </row>
    <row r="14" spans="1:9" s="8" customFormat="1" x14ac:dyDescent="0.2">
      <c r="A14" s="88"/>
      <c r="B14" s="96"/>
      <c r="C14" s="97"/>
      <c r="D14" s="98"/>
      <c r="E14" s="98"/>
      <c r="F14" s="105">
        <v>577963.56000000006</v>
      </c>
      <c r="G14" s="63" t="s">
        <v>20</v>
      </c>
      <c r="H14" s="63" t="s">
        <v>21</v>
      </c>
      <c r="I14" s="61">
        <v>577963.56000000006</v>
      </c>
    </row>
    <row r="15" spans="1:9" s="8" customFormat="1" x14ac:dyDescent="0.2">
      <c r="A15" s="88"/>
      <c r="B15" s="96"/>
      <c r="C15" s="97"/>
      <c r="D15" s="98"/>
      <c r="E15" s="98"/>
      <c r="F15" s="105">
        <v>619313.9</v>
      </c>
      <c r="G15" s="63" t="s">
        <v>22</v>
      </c>
      <c r="H15" s="63" t="s">
        <v>23</v>
      </c>
      <c r="I15" s="61">
        <v>619313.9</v>
      </c>
    </row>
    <row r="16" spans="1:9" s="8" customFormat="1" x14ac:dyDescent="0.2">
      <c r="A16" s="88"/>
      <c r="B16" s="96"/>
      <c r="C16" s="97"/>
      <c r="D16" s="98"/>
      <c r="E16" s="98"/>
      <c r="F16" s="105">
        <v>124116.32</v>
      </c>
      <c r="G16" s="63" t="s">
        <v>24</v>
      </c>
      <c r="H16" s="63" t="s">
        <v>25</v>
      </c>
      <c r="I16" s="61">
        <v>124116.32</v>
      </c>
    </row>
    <row r="17" spans="1:9" s="8" customFormat="1" x14ac:dyDescent="0.2">
      <c r="A17" s="88"/>
      <c r="B17" s="96"/>
      <c r="C17" s="97"/>
      <c r="D17" s="98"/>
      <c r="E17" s="98"/>
      <c r="F17" s="105">
        <v>609854.6</v>
      </c>
      <c r="G17" s="63" t="s">
        <v>26</v>
      </c>
      <c r="H17" s="63" t="s">
        <v>27</v>
      </c>
      <c r="I17" s="61">
        <v>609854.6</v>
      </c>
    </row>
    <row r="18" spans="1:9" s="8" customFormat="1" x14ac:dyDescent="0.2">
      <c r="A18" s="88"/>
      <c r="B18" s="65">
        <v>6</v>
      </c>
      <c r="C18" s="66">
        <v>45420</v>
      </c>
      <c r="D18" s="63" t="s">
        <v>3</v>
      </c>
      <c r="E18" s="63" t="s">
        <v>28</v>
      </c>
      <c r="F18" s="105">
        <v>210</v>
      </c>
      <c r="G18" s="63" t="s">
        <v>29</v>
      </c>
      <c r="H18" s="63" t="s">
        <v>30</v>
      </c>
      <c r="I18" s="61">
        <v>210</v>
      </c>
    </row>
    <row r="19" spans="1:9" s="8" customFormat="1" x14ac:dyDescent="0.2">
      <c r="A19" s="88"/>
      <c r="B19" s="96">
        <v>7</v>
      </c>
      <c r="C19" s="97">
        <v>45426</v>
      </c>
      <c r="D19" s="98" t="s">
        <v>3</v>
      </c>
      <c r="E19" s="98" t="s">
        <v>31</v>
      </c>
      <c r="F19" s="105">
        <v>7382.16</v>
      </c>
      <c r="G19" s="63" t="s">
        <v>32</v>
      </c>
      <c r="H19" s="63" t="s">
        <v>33</v>
      </c>
      <c r="I19" s="61">
        <v>7382.16</v>
      </c>
    </row>
    <row r="20" spans="1:9" s="8" customFormat="1" x14ac:dyDescent="0.2">
      <c r="A20" s="88"/>
      <c r="B20" s="96"/>
      <c r="C20" s="97"/>
      <c r="D20" s="98"/>
      <c r="E20" s="98"/>
      <c r="F20" s="105">
        <v>28482.27</v>
      </c>
      <c r="G20" s="63" t="s">
        <v>34</v>
      </c>
      <c r="H20" s="63" t="s">
        <v>35</v>
      </c>
      <c r="I20" s="61">
        <v>28482.27</v>
      </c>
    </row>
    <row r="21" spans="1:9" s="8" customFormat="1" ht="12.75" customHeight="1" x14ac:dyDescent="0.2">
      <c r="A21" s="88"/>
      <c r="B21" s="96">
        <v>8</v>
      </c>
      <c r="C21" s="97">
        <v>45432</v>
      </c>
      <c r="D21" s="98" t="s">
        <v>3</v>
      </c>
      <c r="E21" s="98" t="s">
        <v>31</v>
      </c>
      <c r="F21" s="105">
        <v>13000</v>
      </c>
      <c r="G21" s="63" t="s">
        <v>36</v>
      </c>
      <c r="H21" s="98" t="s">
        <v>37</v>
      </c>
      <c r="I21" s="102">
        <v>16504.97</v>
      </c>
    </row>
    <row r="22" spans="1:9" s="8" customFormat="1" x14ac:dyDescent="0.2">
      <c r="A22" s="88"/>
      <c r="B22" s="96"/>
      <c r="C22" s="97"/>
      <c r="D22" s="98"/>
      <c r="E22" s="98"/>
      <c r="F22" s="105">
        <v>3504.97</v>
      </c>
      <c r="G22" s="63" t="s">
        <v>38</v>
      </c>
      <c r="H22" s="98"/>
      <c r="I22" s="102"/>
    </row>
    <row r="23" spans="1:9" s="8" customFormat="1" x14ac:dyDescent="0.2">
      <c r="A23" s="88"/>
      <c r="B23" s="96">
        <v>9</v>
      </c>
      <c r="C23" s="97" t="s">
        <v>39</v>
      </c>
      <c r="D23" s="98" t="s">
        <v>3</v>
      </c>
      <c r="E23" s="98" t="s">
        <v>11</v>
      </c>
      <c r="F23" s="105">
        <v>1128310.6599999999</v>
      </c>
      <c r="G23" s="63" t="s">
        <v>40</v>
      </c>
      <c r="H23" s="63" t="s">
        <v>41</v>
      </c>
      <c r="I23" s="61">
        <v>1128310.6599999999</v>
      </c>
    </row>
    <row r="24" spans="1:9" s="8" customFormat="1" x14ac:dyDescent="0.2">
      <c r="A24" s="88"/>
      <c r="B24" s="96"/>
      <c r="C24" s="97"/>
      <c r="D24" s="98"/>
      <c r="E24" s="98"/>
      <c r="F24" s="105">
        <v>1347236.76</v>
      </c>
      <c r="G24" s="63" t="s">
        <v>42</v>
      </c>
      <c r="H24" s="63" t="s">
        <v>41</v>
      </c>
      <c r="I24" s="61">
        <v>1347236.76</v>
      </c>
    </row>
    <row r="25" spans="1:9" s="8" customFormat="1" x14ac:dyDescent="0.2">
      <c r="A25" s="88"/>
      <c r="B25" s="65">
        <v>10</v>
      </c>
      <c r="C25" s="66">
        <v>45434</v>
      </c>
      <c r="D25" s="63" t="s">
        <v>8</v>
      </c>
      <c r="E25" s="63" t="s">
        <v>11</v>
      </c>
      <c r="F25" s="105">
        <v>35728.47</v>
      </c>
      <c r="G25" s="63">
        <v>29900</v>
      </c>
      <c r="H25" s="63" t="s">
        <v>41</v>
      </c>
      <c r="I25" s="61">
        <v>35728.47</v>
      </c>
    </row>
    <row r="26" spans="1:9" s="8" customFormat="1" x14ac:dyDescent="0.2">
      <c r="A26" s="88"/>
      <c r="B26" s="65">
        <v>11</v>
      </c>
      <c r="C26" s="66">
        <v>45434</v>
      </c>
      <c r="D26" s="63" t="s">
        <v>8</v>
      </c>
      <c r="E26" s="63" t="s">
        <v>11</v>
      </c>
      <c r="F26" s="105">
        <v>750000</v>
      </c>
      <c r="G26" s="63">
        <v>76703</v>
      </c>
      <c r="H26" s="63" t="s">
        <v>43</v>
      </c>
      <c r="I26" s="61">
        <v>750000</v>
      </c>
    </row>
    <row r="27" spans="1:9" s="8" customFormat="1" ht="12.75" customHeight="1" x14ac:dyDescent="0.2">
      <c r="A27" s="88"/>
      <c r="B27" s="96">
        <v>12</v>
      </c>
      <c r="C27" s="97">
        <v>45435</v>
      </c>
      <c r="D27" s="98" t="s">
        <v>3</v>
      </c>
      <c r="E27" s="98" t="s">
        <v>44</v>
      </c>
      <c r="F27" s="105">
        <v>49150.83</v>
      </c>
      <c r="G27" s="63" t="s">
        <v>45</v>
      </c>
      <c r="H27" s="98" t="s">
        <v>46</v>
      </c>
      <c r="I27" s="102">
        <v>104789.9</v>
      </c>
    </row>
    <row r="28" spans="1:9" s="8" customFormat="1" x14ac:dyDescent="0.2">
      <c r="A28" s="88"/>
      <c r="B28" s="96"/>
      <c r="C28" s="97"/>
      <c r="D28" s="98"/>
      <c r="E28" s="98"/>
      <c r="F28" s="105">
        <v>52032.07</v>
      </c>
      <c r="G28" s="63" t="s">
        <v>47</v>
      </c>
      <c r="H28" s="98"/>
      <c r="I28" s="102"/>
    </row>
    <row r="29" spans="1:9" s="8" customFormat="1" x14ac:dyDescent="0.2">
      <c r="A29" s="88"/>
      <c r="B29" s="96"/>
      <c r="C29" s="97"/>
      <c r="D29" s="98"/>
      <c r="E29" s="98"/>
      <c r="F29" s="105">
        <v>3607</v>
      </c>
      <c r="G29" s="63" t="s">
        <v>48</v>
      </c>
      <c r="H29" s="98"/>
      <c r="I29" s="102"/>
    </row>
    <row r="30" spans="1:9" s="8" customFormat="1" x14ac:dyDescent="0.2">
      <c r="A30" s="88"/>
      <c r="B30" s="65">
        <v>13</v>
      </c>
      <c r="C30" s="66">
        <v>45435</v>
      </c>
      <c r="D30" s="63" t="s">
        <v>8</v>
      </c>
      <c r="E30" s="63" t="s">
        <v>31</v>
      </c>
      <c r="F30" s="105">
        <v>1484.67</v>
      </c>
      <c r="G30" s="63">
        <v>39902</v>
      </c>
      <c r="H30" s="63" t="s">
        <v>49</v>
      </c>
      <c r="I30" s="61">
        <v>1484.67</v>
      </c>
    </row>
    <row r="31" spans="1:9" s="8" customFormat="1" ht="25.5" customHeight="1" x14ac:dyDescent="0.2">
      <c r="A31" s="88"/>
      <c r="B31" s="96">
        <v>14</v>
      </c>
      <c r="C31" s="97">
        <v>45439</v>
      </c>
      <c r="D31" s="98" t="s">
        <v>8</v>
      </c>
      <c r="E31" s="98" t="s">
        <v>11</v>
      </c>
      <c r="F31" s="106">
        <f>344462.14+4288045+1580139.84</f>
        <v>6212646.9799999995</v>
      </c>
      <c r="G31" s="98">
        <v>79700</v>
      </c>
      <c r="H31" s="63" t="s">
        <v>50</v>
      </c>
      <c r="I31" s="61">
        <v>344462.14</v>
      </c>
    </row>
    <row r="32" spans="1:9" s="8" customFormat="1" x14ac:dyDescent="0.2">
      <c r="A32" s="88"/>
      <c r="B32" s="96"/>
      <c r="C32" s="97"/>
      <c r="D32" s="98"/>
      <c r="E32" s="98"/>
      <c r="F32" s="106"/>
      <c r="G32" s="98"/>
      <c r="H32" s="63" t="s">
        <v>51</v>
      </c>
      <c r="I32" s="61">
        <v>4288045</v>
      </c>
    </row>
    <row r="33" spans="1:9" s="8" customFormat="1" x14ac:dyDescent="0.2">
      <c r="A33" s="88"/>
      <c r="B33" s="96"/>
      <c r="C33" s="97"/>
      <c r="D33" s="98"/>
      <c r="E33" s="98"/>
      <c r="F33" s="106"/>
      <c r="G33" s="98"/>
      <c r="H33" s="63" t="s">
        <v>52</v>
      </c>
      <c r="I33" s="61">
        <v>1580139.84</v>
      </c>
    </row>
    <row r="34" spans="1:9" s="8" customFormat="1" ht="12.75" customHeight="1" x14ac:dyDescent="0.2">
      <c r="A34" s="88"/>
      <c r="B34" s="96">
        <v>15</v>
      </c>
      <c r="C34" s="97">
        <v>45441</v>
      </c>
      <c r="D34" s="98" t="s">
        <v>3</v>
      </c>
      <c r="E34" s="63" t="s">
        <v>53</v>
      </c>
      <c r="F34" s="105">
        <v>75000</v>
      </c>
      <c r="G34" s="63" t="s">
        <v>54</v>
      </c>
      <c r="H34" s="63" t="s">
        <v>55</v>
      </c>
      <c r="I34" s="61">
        <v>75000</v>
      </c>
    </row>
    <row r="35" spans="1:9" s="8" customFormat="1" x14ac:dyDescent="0.2">
      <c r="A35" s="88"/>
      <c r="B35" s="96"/>
      <c r="C35" s="97"/>
      <c r="D35" s="98"/>
      <c r="E35" s="63" t="s">
        <v>2</v>
      </c>
      <c r="F35" s="105">
        <v>90000</v>
      </c>
      <c r="G35" s="63" t="s">
        <v>56</v>
      </c>
      <c r="H35" s="63" t="s">
        <v>57</v>
      </c>
      <c r="I35" s="61">
        <v>90000</v>
      </c>
    </row>
    <row r="36" spans="1:9" s="8" customFormat="1" ht="12.75" customHeight="1" x14ac:dyDescent="0.2">
      <c r="A36" s="88"/>
      <c r="B36" s="96">
        <v>16</v>
      </c>
      <c r="C36" s="97">
        <v>45461</v>
      </c>
      <c r="D36" s="98" t="s">
        <v>3</v>
      </c>
      <c r="E36" s="98" t="s">
        <v>15</v>
      </c>
      <c r="F36" s="105">
        <v>331474.46000000002</v>
      </c>
      <c r="G36" s="63" t="s">
        <v>58</v>
      </c>
      <c r="H36" s="63" t="s">
        <v>59</v>
      </c>
      <c r="I36" s="61">
        <v>331474.46000000002</v>
      </c>
    </row>
    <row r="37" spans="1:9" s="8" customFormat="1" ht="13.5" thickBot="1" x14ac:dyDescent="0.25">
      <c r="A37" s="89"/>
      <c r="B37" s="96"/>
      <c r="C37" s="97"/>
      <c r="D37" s="98"/>
      <c r="E37" s="98"/>
      <c r="F37" s="105">
        <v>57166.5</v>
      </c>
      <c r="G37" s="63" t="s">
        <v>60</v>
      </c>
      <c r="H37" s="63" t="s">
        <v>61</v>
      </c>
      <c r="I37" s="61">
        <v>57166.5</v>
      </c>
    </row>
    <row r="38" spans="1:9" s="8" customFormat="1" ht="12.75" customHeight="1" x14ac:dyDescent="0.2">
      <c r="A38" s="87" t="s">
        <v>163</v>
      </c>
      <c r="B38" s="96">
        <v>17</v>
      </c>
      <c r="C38" s="97">
        <v>45491</v>
      </c>
      <c r="D38" s="98" t="s">
        <v>3</v>
      </c>
      <c r="E38" s="98" t="s">
        <v>15</v>
      </c>
      <c r="F38" s="105">
        <v>78650</v>
      </c>
      <c r="G38" s="63" t="s">
        <v>62</v>
      </c>
      <c r="H38" s="98" t="s">
        <v>63</v>
      </c>
      <c r="I38" s="102">
        <v>90000</v>
      </c>
    </row>
    <row r="39" spans="1:9" s="8" customFormat="1" ht="15" customHeight="1" x14ac:dyDescent="0.2">
      <c r="A39" s="88"/>
      <c r="B39" s="96"/>
      <c r="C39" s="97"/>
      <c r="D39" s="98"/>
      <c r="E39" s="98"/>
      <c r="F39" s="105">
        <v>11350</v>
      </c>
      <c r="G39" s="63" t="s">
        <v>64</v>
      </c>
      <c r="H39" s="98"/>
      <c r="I39" s="102"/>
    </row>
    <row r="40" spans="1:9" s="8" customFormat="1" ht="15" customHeight="1" x14ac:dyDescent="0.2">
      <c r="A40" s="88"/>
      <c r="B40" s="65">
        <v>18</v>
      </c>
      <c r="C40" s="66">
        <v>45491</v>
      </c>
      <c r="D40" s="63" t="s">
        <v>3</v>
      </c>
      <c r="E40" s="63" t="s">
        <v>4</v>
      </c>
      <c r="F40" s="105">
        <v>10000</v>
      </c>
      <c r="G40" s="63" t="s">
        <v>65</v>
      </c>
      <c r="H40" s="63" t="s">
        <v>66</v>
      </c>
      <c r="I40" s="61">
        <v>10000</v>
      </c>
    </row>
    <row r="41" spans="1:9" s="8" customFormat="1" ht="15" customHeight="1" x14ac:dyDescent="0.2">
      <c r="A41" s="88"/>
      <c r="B41" s="65">
        <v>19</v>
      </c>
      <c r="C41" s="66">
        <v>45495</v>
      </c>
      <c r="D41" s="63" t="s">
        <v>3</v>
      </c>
      <c r="E41" s="63" t="s">
        <v>67</v>
      </c>
      <c r="F41" s="105">
        <v>3400</v>
      </c>
      <c r="G41" s="63" t="s">
        <v>68</v>
      </c>
      <c r="H41" s="63" t="s">
        <v>69</v>
      </c>
      <c r="I41" s="61">
        <v>3400</v>
      </c>
    </row>
    <row r="42" spans="1:9" s="8" customFormat="1" ht="12.75" customHeight="1" x14ac:dyDescent="0.2">
      <c r="A42" s="88"/>
      <c r="B42" s="96">
        <v>20</v>
      </c>
      <c r="C42" s="97">
        <v>45517</v>
      </c>
      <c r="D42" s="98" t="s">
        <v>3</v>
      </c>
      <c r="E42" s="98" t="s">
        <v>70</v>
      </c>
      <c r="F42" s="105">
        <v>3039.06</v>
      </c>
      <c r="G42" s="63" t="s">
        <v>71</v>
      </c>
      <c r="H42" s="98" t="s">
        <v>72</v>
      </c>
      <c r="I42" s="102">
        <v>17039.060000000001</v>
      </c>
    </row>
    <row r="43" spans="1:9" s="8" customFormat="1" ht="15" customHeight="1" x14ac:dyDescent="0.2">
      <c r="A43" s="88"/>
      <c r="B43" s="96"/>
      <c r="C43" s="97"/>
      <c r="D43" s="98"/>
      <c r="E43" s="98"/>
      <c r="F43" s="105">
        <v>14000</v>
      </c>
      <c r="G43" s="63" t="s">
        <v>73</v>
      </c>
      <c r="H43" s="98"/>
      <c r="I43" s="102"/>
    </row>
    <row r="44" spans="1:9" s="8" customFormat="1" ht="15" customHeight="1" x14ac:dyDescent="0.2">
      <c r="A44" s="88"/>
      <c r="B44" s="65">
        <v>21</v>
      </c>
      <c r="C44" s="66">
        <v>45538</v>
      </c>
      <c r="D44" s="63" t="s">
        <v>3</v>
      </c>
      <c r="E44" s="63" t="s">
        <v>67</v>
      </c>
      <c r="F44" s="105">
        <v>11571.31</v>
      </c>
      <c r="G44" s="63" t="s">
        <v>74</v>
      </c>
      <c r="H44" s="63" t="s">
        <v>75</v>
      </c>
      <c r="I44" s="61">
        <v>11571.31</v>
      </c>
    </row>
    <row r="45" spans="1:9" s="8" customFormat="1" ht="12.75" customHeight="1" x14ac:dyDescent="0.2">
      <c r="A45" s="88"/>
      <c r="B45" s="96">
        <v>22</v>
      </c>
      <c r="C45" s="97">
        <v>45547</v>
      </c>
      <c r="D45" s="98" t="s">
        <v>3</v>
      </c>
      <c r="E45" s="98" t="s">
        <v>9</v>
      </c>
      <c r="F45" s="105">
        <v>60000</v>
      </c>
      <c r="G45" s="63" t="s">
        <v>76</v>
      </c>
      <c r="H45" s="98" t="s">
        <v>10</v>
      </c>
      <c r="I45" s="102">
        <v>87600</v>
      </c>
    </row>
    <row r="46" spans="1:9" s="8" customFormat="1" ht="15" customHeight="1" x14ac:dyDescent="0.2">
      <c r="A46" s="88"/>
      <c r="B46" s="96"/>
      <c r="C46" s="97"/>
      <c r="D46" s="98"/>
      <c r="E46" s="98"/>
      <c r="F46" s="105">
        <v>27600</v>
      </c>
      <c r="G46" s="63" t="s">
        <v>77</v>
      </c>
      <c r="H46" s="98"/>
      <c r="I46" s="102"/>
    </row>
    <row r="47" spans="1:9" s="8" customFormat="1" ht="15" customHeight="1" x14ac:dyDescent="0.2">
      <c r="A47" s="88"/>
      <c r="B47" s="65">
        <v>23</v>
      </c>
      <c r="C47" s="66">
        <v>45551</v>
      </c>
      <c r="D47" s="63" t="s">
        <v>3</v>
      </c>
      <c r="E47" s="63" t="s">
        <v>78</v>
      </c>
      <c r="F47" s="105">
        <v>7000</v>
      </c>
      <c r="G47" s="63" t="s">
        <v>79</v>
      </c>
      <c r="H47" s="63" t="s">
        <v>80</v>
      </c>
      <c r="I47" s="61">
        <v>7000</v>
      </c>
    </row>
    <row r="48" spans="1:9" s="8" customFormat="1" ht="15" customHeight="1" thickBot="1" x14ac:dyDescent="0.25">
      <c r="A48" s="89"/>
      <c r="B48" s="65">
        <v>24</v>
      </c>
      <c r="C48" s="66">
        <v>45552</v>
      </c>
      <c r="D48" s="63" t="s">
        <v>3</v>
      </c>
      <c r="E48" s="63" t="s">
        <v>81</v>
      </c>
      <c r="F48" s="105">
        <v>75861.48</v>
      </c>
      <c r="G48" s="63" t="s">
        <v>82</v>
      </c>
      <c r="H48" s="63" t="s">
        <v>83</v>
      </c>
      <c r="I48" s="61">
        <v>75861.48</v>
      </c>
    </row>
    <row r="49" spans="1:9" s="8" customFormat="1" ht="12.75" customHeight="1" x14ac:dyDescent="0.2">
      <c r="A49" s="87" t="s">
        <v>164</v>
      </c>
      <c r="B49" s="96">
        <v>25</v>
      </c>
      <c r="C49" s="97">
        <v>45572</v>
      </c>
      <c r="D49" s="98" t="s">
        <v>3</v>
      </c>
      <c r="E49" s="98" t="s">
        <v>84</v>
      </c>
      <c r="F49" s="105">
        <v>23000</v>
      </c>
      <c r="G49" s="63" t="s">
        <v>85</v>
      </c>
      <c r="H49" s="98" t="s">
        <v>86</v>
      </c>
      <c r="I49" s="102">
        <v>548000</v>
      </c>
    </row>
    <row r="50" spans="1:9" s="8" customFormat="1" x14ac:dyDescent="0.2">
      <c r="A50" s="88"/>
      <c r="B50" s="96"/>
      <c r="C50" s="97"/>
      <c r="D50" s="98"/>
      <c r="E50" s="98"/>
      <c r="F50" s="105">
        <v>250000</v>
      </c>
      <c r="G50" s="63" t="s">
        <v>34</v>
      </c>
      <c r="H50" s="98"/>
      <c r="I50" s="102"/>
    </row>
    <row r="51" spans="1:9" s="8" customFormat="1" x14ac:dyDescent="0.2">
      <c r="A51" s="88"/>
      <c r="B51" s="96"/>
      <c r="C51" s="97"/>
      <c r="D51" s="98"/>
      <c r="E51" s="98"/>
      <c r="F51" s="105">
        <v>157000</v>
      </c>
      <c r="G51" s="63" t="s">
        <v>87</v>
      </c>
      <c r="H51" s="98"/>
      <c r="I51" s="102"/>
    </row>
    <row r="52" spans="1:9" s="8" customFormat="1" x14ac:dyDescent="0.2">
      <c r="A52" s="88"/>
      <c r="B52" s="96"/>
      <c r="C52" s="97"/>
      <c r="D52" s="98"/>
      <c r="E52" s="98"/>
      <c r="F52" s="105">
        <v>9000</v>
      </c>
      <c r="G52" s="63" t="s">
        <v>88</v>
      </c>
      <c r="H52" s="98"/>
      <c r="I52" s="102"/>
    </row>
    <row r="53" spans="1:9" s="8" customFormat="1" x14ac:dyDescent="0.2">
      <c r="A53" s="88"/>
      <c r="B53" s="96"/>
      <c r="C53" s="97"/>
      <c r="D53" s="98"/>
      <c r="E53" s="98"/>
      <c r="F53" s="105">
        <v>9000</v>
      </c>
      <c r="G53" s="63" t="s">
        <v>89</v>
      </c>
      <c r="H53" s="98"/>
      <c r="I53" s="102"/>
    </row>
    <row r="54" spans="1:9" s="8" customFormat="1" x14ac:dyDescent="0.2">
      <c r="A54" s="88"/>
      <c r="B54" s="96"/>
      <c r="C54" s="97"/>
      <c r="D54" s="98"/>
      <c r="E54" s="98"/>
      <c r="F54" s="105">
        <v>100000</v>
      </c>
      <c r="G54" s="63" t="s">
        <v>90</v>
      </c>
      <c r="H54" s="98"/>
      <c r="I54" s="102"/>
    </row>
    <row r="55" spans="1:9" s="8" customFormat="1" x14ac:dyDescent="0.2">
      <c r="A55" s="88"/>
      <c r="B55" s="65">
        <v>26</v>
      </c>
      <c r="C55" s="66">
        <v>45575</v>
      </c>
      <c r="D55" s="63" t="s">
        <v>3</v>
      </c>
      <c r="E55" s="63" t="s">
        <v>91</v>
      </c>
      <c r="F55" s="105">
        <v>5728.75</v>
      </c>
      <c r="G55" s="63" t="s">
        <v>92</v>
      </c>
      <c r="H55" s="63" t="s">
        <v>93</v>
      </c>
      <c r="I55" s="61">
        <v>5728.75</v>
      </c>
    </row>
    <row r="56" spans="1:9" s="8" customFormat="1" x14ac:dyDescent="0.2">
      <c r="A56" s="88"/>
      <c r="B56" s="65">
        <v>27</v>
      </c>
      <c r="C56" s="66">
        <v>45582</v>
      </c>
      <c r="D56" s="63" t="s">
        <v>3</v>
      </c>
      <c r="E56" s="63" t="s">
        <v>78</v>
      </c>
      <c r="F56" s="105">
        <v>10000</v>
      </c>
      <c r="G56" s="63" t="s">
        <v>94</v>
      </c>
      <c r="H56" s="63" t="s">
        <v>95</v>
      </c>
      <c r="I56" s="61">
        <v>10000</v>
      </c>
    </row>
    <row r="57" spans="1:9" s="8" customFormat="1" x14ac:dyDescent="0.2">
      <c r="A57" s="88"/>
      <c r="B57" s="65">
        <v>28</v>
      </c>
      <c r="C57" s="66">
        <v>45583</v>
      </c>
      <c r="D57" s="63" t="s">
        <v>3</v>
      </c>
      <c r="E57" s="63" t="s">
        <v>44</v>
      </c>
      <c r="F57" s="105">
        <v>4670</v>
      </c>
      <c r="G57" s="63" t="s">
        <v>96</v>
      </c>
      <c r="H57" s="63" t="s">
        <v>45</v>
      </c>
      <c r="I57" s="61">
        <v>4670</v>
      </c>
    </row>
    <row r="58" spans="1:9" s="8" customFormat="1" x14ac:dyDescent="0.2">
      <c r="A58" s="88"/>
      <c r="B58" s="65">
        <v>29</v>
      </c>
      <c r="C58" s="66">
        <v>45586</v>
      </c>
      <c r="D58" s="63" t="s">
        <v>3</v>
      </c>
      <c r="E58" s="63" t="s">
        <v>9</v>
      </c>
      <c r="F58" s="105">
        <v>30000</v>
      </c>
      <c r="G58" s="63" t="s">
        <v>97</v>
      </c>
      <c r="H58" s="63" t="s">
        <v>98</v>
      </c>
      <c r="I58" s="61">
        <v>30000</v>
      </c>
    </row>
    <row r="59" spans="1:9" s="8" customFormat="1" ht="12.75" customHeight="1" x14ac:dyDescent="0.2">
      <c r="A59" s="88"/>
      <c r="B59" s="96">
        <v>30</v>
      </c>
      <c r="C59" s="97">
        <v>45594</v>
      </c>
      <c r="D59" s="98" t="s">
        <v>3</v>
      </c>
      <c r="E59" s="98" t="s">
        <v>99</v>
      </c>
      <c r="F59" s="105">
        <v>22000</v>
      </c>
      <c r="G59" s="63" t="s">
        <v>100</v>
      </c>
      <c r="H59" s="63" t="s">
        <v>101</v>
      </c>
      <c r="I59" s="61">
        <v>8800</v>
      </c>
    </row>
    <row r="60" spans="1:9" s="8" customFormat="1" x14ac:dyDescent="0.2">
      <c r="A60" s="88"/>
      <c r="B60" s="96"/>
      <c r="C60" s="97"/>
      <c r="D60" s="98"/>
      <c r="E60" s="98"/>
      <c r="F60" s="105">
        <v>29000</v>
      </c>
      <c r="G60" s="63" t="s">
        <v>102</v>
      </c>
      <c r="H60" s="63" t="s">
        <v>103</v>
      </c>
      <c r="I60" s="61">
        <v>23000</v>
      </c>
    </row>
    <row r="61" spans="1:9" s="8" customFormat="1" x14ac:dyDescent="0.2">
      <c r="A61" s="88"/>
      <c r="B61" s="96"/>
      <c r="C61" s="97"/>
      <c r="D61" s="98"/>
      <c r="E61" s="98"/>
      <c r="F61" s="106">
        <v>15000</v>
      </c>
      <c r="G61" s="98" t="s">
        <v>104</v>
      </c>
      <c r="H61" s="63" t="s">
        <v>105</v>
      </c>
      <c r="I61" s="61">
        <v>33700</v>
      </c>
    </row>
    <row r="62" spans="1:9" s="8" customFormat="1" x14ac:dyDescent="0.2">
      <c r="A62" s="88"/>
      <c r="B62" s="96"/>
      <c r="C62" s="97"/>
      <c r="D62" s="98"/>
      <c r="E62" s="98"/>
      <c r="F62" s="106"/>
      <c r="G62" s="98"/>
      <c r="H62" s="63" t="s">
        <v>106</v>
      </c>
      <c r="I62" s="61">
        <v>500</v>
      </c>
    </row>
    <row r="63" spans="1:9" s="8" customFormat="1" x14ac:dyDescent="0.2">
      <c r="A63" s="88"/>
      <c r="B63" s="96">
        <v>31</v>
      </c>
      <c r="C63" s="97">
        <v>45607</v>
      </c>
      <c r="D63" s="98" t="s">
        <v>3</v>
      </c>
      <c r="E63" s="98" t="s">
        <v>81</v>
      </c>
      <c r="F63" s="105">
        <v>70000</v>
      </c>
      <c r="G63" s="63" t="s">
        <v>85</v>
      </c>
      <c r="H63" s="63" t="s">
        <v>107</v>
      </c>
      <c r="I63" s="61">
        <v>52000</v>
      </c>
    </row>
    <row r="64" spans="1:9" s="8" customFormat="1" x14ac:dyDescent="0.2">
      <c r="A64" s="88"/>
      <c r="B64" s="96"/>
      <c r="C64" s="97"/>
      <c r="D64" s="98"/>
      <c r="E64" s="98"/>
      <c r="F64" s="105">
        <v>15000</v>
      </c>
      <c r="G64" s="63" t="s">
        <v>108</v>
      </c>
      <c r="H64" s="63" t="s">
        <v>83</v>
      </c>
      <c r="I64" s="61">
        <v>33000</v>
      </c>
    </row>
    <row r="65" spans="1:9" s="8" customFormat="1" x14ac:dyDescent="0.2">
      <c r="A65" s="88"/>
      <c r="B65" s="96">
        <v>32</v>
      </c>
      <c r="C65" s="97">
        <v>45607</v>
      </c>
      <c r="D65" s="98" t="s">
        <v>3</v>
      </c>
      <c r="E65" s="98" t="s">
        <v>109</v>
      </c>
      <c r="F65" s="105">
        <v>45000</v>
      </c>
      <c r="G65" s="63" t="s">
        <v>110</v>
      </c>
      <c r="H65" s="98" t="s">
        <v>111</v>
      </c>
      <c r="I65" s="102">
        <v>68500</v>
      </c>
    </row>
    <row r="66" spans="1:9" s="8" customFormat="1" x14ac:dyDescent="0.2">
      <c r="A66" s="88"/>
      <c r="B66" s="96"/>
      <c r="C66" s="97"/>
      <c r="D66" s="98"/>
      <c r="E66" s="98"/>
      <c r="F66" s="105">
        <v>20000</v>
      </c>
      <c r="G66" s="63" t="s">
        <v>112</v>
      </c>
      <c r="H66" s="98"/>
      <c r="I66" s="102"/>
    </row>
    <row r="67" spans="1:9" s="8" customFormat="1" x14ac:dyDescent="0.2">
      <c r="A67" s="88"/>
      <c r="B67" s="96"/>
      <c r="C67" s="97"/>
      <c r="D67" s="98"/>
      <c r="E67" s="98"/>
      <c r="F67" s="105">
        <v>3500</v>
      </c>
      <c r="G67" s="63" t="s">
        <v>113</v>
      </c>
      <c r="H67" s="98"/>
      <c r="I67" s="102"/>
    </row>
    <row r="68" spans="1:9" s="8" customFormat="1" x14ac:dyDescent="0.2">
      <c r="A68" s="88"/>
      <c r="B68" s="96">
        <v>33</v>
      </c>
      <c r="C68" s="97">
        <v>45611</v>
      </c>
      <c r="D68" s="98" t="s">
        <v>3</v>
      </c>
      <c r="E68" s="98" t="s">
        <v>114</v>
      </c>
      <c r="F68" s="105">
        <v>7600.67</v>
      </c>
      <c r="G68" s="63" t="s">
        <v>115</v>
      </c>
      <c r="H68" s="98" t="s">
        <v>116</v>
      </c>
      <c r="I68" s="102">
        <v>8100.67</v>
      </c>
    </row>
    <row r="69" spans="1:9" s="8" customFormat="1" x14ac:dyDescent="0.2">
      <c r="A69" s="88"/>
      <c r="B69" s="96"/>
      <c r="C69" s="97"/>
      <c r="D69" s="98"/>
      <c r="E69" s="98"/>
      <c r="F69" s="105">
        <v>500</v>
      </c>
      <c r="G69" s="63" t="s">
        <v>117</v>
      </c>
      <c r="H69" s="98"/>
      <c r="I69" s="102"/>
    </row>
    <row r="70" spans="1:9" s="8" customFormat="1" x14ac:dyDescent="0.2">
      <c r="A70" s="88"/>
      <c r="B70" s="65">
        <v>34</v>
      </c>
      <c r="C70" s="66">
        <v>45614</v>
      </c>
      <c r="D70" s="63" t="s">
        <v>8</v>
      </c>
      <c r="E70" s="63" t="s">
        <v>173</v>
      </c>
      <c r="F70" s="105">
        <v>49187</v>
      </c>
      <c r="G70" s="63">
        <v>76103</v>
      </c>
      <c r="H70" s="63" t="s">
        <v>118</v>
      </c>
      <c r="I70" s="61">
        <v>49187</v>
      </c>
    </row>
    <row r="71" spans="1:9" s="8" customFormat="1" x14ac:dyDescent="0.2">
      <c r="A71" s="88"/>
      <c r="B71" s="96">
        <v>35</v>
      </c>
      <c r="C71" s="97">
        <v>45645</v>
      </c>
      <c r="D71" s="98" t="s">
        <v>3</v>
      </c>
      <c r="E71" s="98" t="s">
        <v>15</v>
      </c>
      <c r="F71" s="105">
        <v>18880.990000000002</v>
      </c>
      <c r="G71" s="63" t="s">
        <v>62</v>
      </c>
      <c r="H71" s="63" t="s">
        <v>119</v>
      </c>
      <c r="I71" s="61">
        <v>18880.990000000002</v>
      </c>
    </row>
    <row r="72" spans="1:9" s="8" customFormat="1" x14ac:dyDescent="0.2">
      <c r="A72" s="88"/>
      <c r="B72" s="96"/>
      <c r="C72" s="97"/>
      <c r="D72" s="98"/>
      <c r="E72" s="98"/>
      <c r="F72" s="105">
        <v>38994</v>
      </c>
      <c r="G72" s="63" t="s">
        <v>120</v>
      </c>
      <c r="H72" s="63" t="s">
        <v>121</v>
      </c>
      <c r="I72" s="61">
        <v>38994</v>
      </c>
    </row>
    <row r="73" spans="1:9" s="8" customFormat="1" x14ac:dyDescent="0.2">
      <c r="A73" s="88"/>
      <c r="B73" s="96"/>
      <c r="C73" s="97"/>
      <c r="D73" s="98"/>
      <c r="E73" s="98"/>
      <c r="F73" s="105">
        <v>66859.45</v>
      </c>
      <c r="G73" s="63" t="s">
        <v>24</v>
      </c>
      <c r="H73" s="63" t="s">
        <v>25</v>
      </c>
      <c r="I73" s="61">
        <v>66859.45</v>
      </c>
    </row>
    <row r="74" spans="1:9" s="8" customFormat="1" x14ac:dyDescent="0.2">
      <c r="A74" s="88"/>
      <c r="B74" s="96"/>
      <c r="C74" s="97"/>
      <c r="D74" s="98"/>
      <c r="E74" s="98"/>
      <c r="F74" s="105">
        <v>59326.5</v>
      </c>
      <c r="G74" s="63" t="s">
        <v>122</v>
      </c>
      <c r="H74" s="63" t="s">
        <v>61</v>
      </c>
      <c r="I74" s="61">
        <v>59326.5</v>
      </c>
    </row>
    <row r="75" spans="1:9" s="8" customFormat="1" x14ac:dyDescent="0.2">
      <c r="A75" s="88"/>
      <c r="B75" s="96">
        <v>36</v>
      </c>
      <c r="C75" s="97">
        <v>45646</v>
      </c>
      <c r="D75" s="98" t="s">
        <v>3</v>
      </c>
      <c r="E75" s="98" t="s">
        <v>53</v>
      </c>
      <c r="F75" s="105">
        <v>300000</v>
      </c>
      <c r="G75" s="63" t="s">
        <v>123</v>
      </c>
      <c r="H75" s="98" t="s">
        <v>124</v>
      </c>
      <c r="I75" s="102">
        <v>500000</v>
      </c>
    </row>
    <row r="76" spans="1:9" s="8" customFormat="1" x14ac:dyDescent="0.2">
      <c r="A76" s="88"/>
      <c r="B76" s="96"/>
      <c r="C76" s="97"/>
      <c r="D76" s="98"/>
      <c r="E76" s="98"/>
      <c r="F76" s="105">
        <v>200000</v>
      </c>
      <c r="G76" s="63" t="s">
        <v>125</v>
      </c>
      <c r="H76" s="98"/>
      <c r="I76" s="102"/>
    </row>
    <row r="77" spans="1:9" s="8" customFormat="1" x14ac:dyDescent="0.2">
      <c r="A77" s="88"/>
      <c r="B77" s="96"/>
      <c r="C77" s="97"/>
      <c r="D77" s="98"/>
      <c r="E77" s="98"/>
      <c r="F77" s="105">
        <v>100000</v>
      </c>
      <c r="G77" s="63" t="s">
        <v>126</v>
      </c>
      <c r="H77" s="98" t="s">
        <v>127</v>
      </c>
      <c r="I77" s="102">
        <v>205000</v>
      </c>
    </row>
    <row r="78" spans="1:9" s="8" customFormat="1" x14ac:dyDescent="0.2">
      <c r="A78" s="88"/>
      <c r="B78" s="96"/>
      <c r="C78" s="97"/>
      <c r="D78" s="98"/>
      <c r="E78" s="98"/>
      <c r="F78" s="105">
        <v>105000</v>
      </c>
      <c r="G78" s="63" t="s">
        <v>128</v>
      </c>
      <c r="H78" s="98"/>
      <c r="I78" s="102"/>
    </row>
    <row r="79" spans="1:9" s="8" customFormat="1" ht="13.5" thickBot="1" x14ac:dyDescent="0.25">
      <c r="A79" s="89"/>
      <c r="B79" s="96"/>
      <c r="C79" s="97"/>
      <c r="D79" s="98"/>
      <c r="E79" s="98"/>
      <c r="F79" s="105">
        <v>122000</v>
      </c>
      <c r="G79" s="63" t="s">
        <v>129</v>
      </c>
      <c r="H79" s="63" t="s">
        <v>130</v>
      </c>
      <c r="I79" s="61">
        <v>122000</v>
      </c>
    </row>
    <row r="81" spans="1:9" x14ac:dyDescent="0.2">
      <c r="F81" s="108">
        <f>SUM(F7:F79)</f>
        <v>15167805.450000001</v>
      </c>
      <c r="I81" s="58">
        <f>SUM(I7:I79)</f>
        <v>15167805.450000001</v>
      </c>
    </row>
    <row r="83" spans="1:9" ht="13.5" thickBot="1" x14ac:dyDescent="0.25"/>
    <row r="84" spans="1:9" ht="21" customHeight="1" thickBot="1" x14ac:dyDescent="0.4">
      <c r="B84" s="90" t="s">
        <v>166</v>
      </c>
      <c r="C84" s="91"/>
      <c r="D84" s="92"/>
    </row>
    <row r="86" spans="1:9" x14ac:dyDescent="0.2">
      <c r="G86" s="59"/>
      <c r="H86" s="59"/>
    </row>
    <row r="87" spans="1:9" ht="13.5" thickBot="1" x14ac:dyDescent="0.25">
      <c r="B87" s="67" t="s">
        <v>167</v>
      </c>
      <c r="C87" s="57" t="s">
        <v>157</v>
      </c>
      <c r="D87" s="55" t="s">
        <v>168</v>
      </c>
      <c r="E87" s="56" t="s">
        <v>169</v>
      </c>
      <c r="F87" s="56" t="s">
        <v>136</v>
      </c>
      <c r="G87" s="68" t="s">
        <v>160</v>
      </c>
      <c r="H87" s="69" t="s">
        <v>1</v>
      </c>
      <c r="I87" s="70" t="s">
        <v>136</v>
      </c>
    </row>
    <row r="88" spans="1:9" ht="15" x14ac:dyDescent="0.2">
      <c r="A88" s="81" t="s">
        <v>162</v>
      </c>
      <c r="B88" s="95">
        <v>1</v>
      </c>
      <c r="C88" s="94">
        <v>45407</v>
      </c>
      <c r="D88" s="84" t="s">
        <v>143</v>
      </c>
      <c r="E88" s="84" t="s">
        <v>174</v>
      </c>
      <c r="F88" s="109">
        <v>13748828.76</v>
      </c>
      <c r="G88" s="93">
        <v>87010</v>
      </c>
      <c r="H88" s="74" t="s">
        <v>170</v>
      </c>
      <c r="I88" s="72">
        <v>3000000</v>
      </c>
    </row>
    <row r="89" spans="1:9" ht="15" x14ac:dyDescent="0.2">
      <c r="A89" s="82"/>
      <c r="B89" s="95"/>
      <c r="C89" s="93"/>
      <c r="D89" s="84"/>
      <c r="E89" s="84"/>
      <c r="F89" s="109"/>
      <c r="G89" s="93"/>
      <c r="H89" s="74" t="s">
        <v>40</v>
      </c>
      <c r="I89" s="73">
        <v>5949433.71</v>
      </c>
    </row>
    <row r="90" spans="1:9" ht="15" x14ac:dyDescent="0.2">
      <c r="A90" s="82"/>
      <c r="B90" s="95"/>
      <c r="C90" s="93"/>
      <c r="D90" s="84"/>
      <c r="E90" s="84"/>
      <c r="F90" s="109"/>
      <c r="G90" s="93"/>
      <c r="H90" s="74" t="s">
        <v>171</v>
      </c>
      <c r="I90" s="73">
        <v>2199395.0499999998</v>
      </c>
    </row>
    <row r="91" spans="1:9" ht="15" x14ac:dyDescent="0.2">
      <c r="A91" s="82"/>
      <c r="B91" s="95"/>
      <c r="C91" s="93"/>
      <c r="D91" s="84"/>
      <c r="E91" s="84"/>
      <c r="F91" s="109"/>
      <c r="G91" s="93"/>
      <c r="H91" s="74" t="s">
        <v>172</v>
      </c>
      <c r="I91" s="73">
        <v>2000000</v>
      </c>
    </row>
    <row r="92" spans="1:9" ht="15" x14ac:dyDescent="0.2">
      <c r="A92" s="82"/>
      <c r="B92" s="95"/>
      <c r="C92" s="93"/>
      <c r="D92" s="84"/>
      <c r="E92" s="84"/>
      <c r="F92" s="109"/>
      <c r="G92" s="93"/>
      <c r="H92" s="74" t="s">
        <v>13</v>
      </c>
      <c r="I92" s="73">
        <v>600000</v>
      </c>
    </row>
    <row r="93" spans="1:9" ht="15" x14ac:dyDescent="0.2">
      <c r="A93" s="82"/>
      <c r="B93" s="86">
        <v>2</v>
      </c>
      <c r="C93" s="85">
        <v>45407</v>
      </c>
      <c r="D93" s="84" t="s">
        <v>143</v>
      </c>
      <c r="E93" s="84" t="s">
        <v>174</v>
      </c>
      <c r="F93" s="110">
        <v>5727824.9800000004</v>
      </c>
      <c r="G93" s="84">
        <v>87010</v>
      </c>
      <c r="H93" s="71" t="s">
        <v>175</v>
      </c>
      <c r="I93" s="75">
        <v>54820.01</v>
      </c>
    </row>
    <row r="94" spans="1:9" ht="15" x14ac:dyDescent="0.2">
      <c r="A94" s="82"/>
      <c r="B94" s="86"/>
      <c r="C94" s="84"/>
      <c r="D94" s="84"/>
      <c r="E94" s="84"/>
      <c r="F94" s="110"/>
      <c r="G94" s="84"/>
      <c r="H94" s="71" t="s">
        <v>176</v>
      </c>
      <c r="I94" s="75">
        <v>44120</v>
      </c>
    </row>
    <row r="95" spans="1:9" ht="15" x14ac:dyDescent="0.2">
      <c r="A95" s="82"/>
      <c r="B95" s="86"/>
      <c r="C95" s="84"/>
      <c r="D95" s="84"/>
      <c r="E95" s="84"/>
      <c r="F95" s="110"/>
      <c r="G95" s="84"/>
      <c r="H95" s="71" t="s">
        <v>177</v>
      </c>
      <c r="I95" s="75">
        <v>4292.47</v>
      </c>
    </row>
    <row r="96" spans="1:9" ht="15" x14ac:dyDescent="0.2">
      <c r="A96" s="82"/>
      <c r="B96" s="86"/>
      <c r="C96" s="84"/>
      <c r="D96" s="84"/>
      <c r="E96" s="84"/>
      <c r="F96" s="110"/>
      <c r="G96" s="84"/>
      <c r="H96" s="71" t="s">
        <v>42</v>
      </c>
      <c r="I96" s="75">
        <v>2009766.75</v>
      </c>
    </row>
    <row r="97" spans="1:9" ht="15" x14ac:dyDescent="0.2">
      <c r="A97" s="82"/>
      <c r="B97" s="86"/>
      <c r="C97" s="84"/>
      <c r="D97" s="84"/>
      <c r="E97" s="84"/>
      <c r="F97" s="110"/>
      <c r="G97" s="84"/>
      <c r="H97" s="71" t="s">
        <v>178</v>
      </c>
      <c r="I97" s="75">
        <f>36496.06+69855.66</f>
        <v>106351.72</v>
      </c>
    </row>
    <row r="98" spans="1:9" ht="15" x14ac:dyDescent="0.2">
      <c r="A98" s="82"/>
      <c r="B98" s="86"/>
      <c r="C98" s="84"/>
      <c r="D98" s="84"/>
      <c r="E98" s="84"/>
      <c r="F98" s="110"/>
      <c r="G98" s="84"/>
      <c r="H98" s="71" t="s">
        <v>118</v>
      </c>
      <c r="I98" s="75">
        <f>217218.23+69224.97+17526.28</f>
        <v>303969.48</v>
      </c>
    </row>
    <row r="99" spans="1:9" ht="15" x14ac:dyDescent="0.2">
      <c r="A99" s="82"/>
      <c r="B99" s="86"/>
      <c r="C99" s="84"/>
      <c r="D99" s="84"/>
      <c r="E99" s="84"/>
      <c r="F99" s="110"/>
      <c r="G99" s="84"/>
      <c r="H99" s="71" t="s">
        <v>179</v>
      </c>
      <c r="I99" s="75">
        <f>124184.62+94460.45-6947.38</f>
        <v>211697.69</v>
      </c>
    </row>
    <row r="100" spans="1:9" ht="15" x14ac:dyDescent="0.2">
      <c r="A100" s="82"/>
      <c r="B100" s="86"/>
      <c r="C100" s="84"/>
      <c r="D100" s="84"/>
      <c r="E100" s="84"/>
      <c r="F100" s="110"/>
      <c r="G100" s="84"/>
      <c r="H100" s="71" t="s">
        <v>41</v>
      </c>
      <c r="I100" s="75">
        <v>2861318.68</v>
      </c>
    </row>
    <row r="101" spans="1:9" ht="15" x14ac:dyDescent="0.2">
      <c r="A101" s="82"/>
      <c r="B101" s="86"/>
      <c r="C101" s="84"/>
      <c r="D101" s="84"/>
      <c r="E101" s="84"/>
      <c r="F101" s="110"/>
      <c r="G101" s="84"/>
      <c r="H101" s="71" t="s">
        <v>180</v>
      </c>
      <c r="I101" s="75">
        <v>37529.269999999997</v>
      </c>
    </row>
    <row r="102" spans="1:9" ht="15" x14ac:dyDescent="0.2">
      <c r="A102" s="82"/>
      <c r="B102" s="86"/>
      <c r="C102" s="84"/>
      <c r="D102" s="84"/>
      <c r="E102" s="84"/>
      <c r="F102" s="110"/>
      <c r="G102" s="84"/>
      <c r="H102" s="71" t="s">
        <v>181</v>
      </c>
      <c r="I102" s="75">
        <v>93958.91</v>
      </c>
    </row>
    <row r="103" spans="1:9" ht="38.25" x14ac:dyDescent="0.2">
      <c r="A103" s="82"/>
      <c r="B103" s="76">
        <v>3</v>
      </c>
      <c r="C103" s="60" t="s">
        <v>182</v>
      </c>
      <c r="D103" s="60" t="s">
        <v>143</v>
      </c>
      <c r="E103" s="60" t="s">
        <v>174</v>
      </c>
      <c r="F103" s="111">
        <v>41300</v>
      </c>
      <c r="G103" s="60">
        <v>87010</v>
      </c>
      <c r="H103" s="74" t="s">
        <v>10</v>
      </c>
      <c r="I103" s="79">
        <v>41300</v>
      </c>
    </row>
    <row r="104" spans="1:9" ht="15" customHeight="1" x14ac:dyDescent="0.2">
      <c r="A104" s="82"/>
      <c r="B104" s="86">
        <v>4</v>
      </c>
      <c r="C104" s="85">
        <v>45470</v>
      </c>
      <c r="D104" s="84" t="s">
        <v>143</v>
      </c>
      <c r="E104" s="84" t="s">
        <v>186</v>
      </c>
      <c r="F104" s="110">
        <v>232129.91</v>
      </c>
      <c r="G104" s="84">
        <v>87000</v>
      </c>
      <c r="H104" s="60" t="s">
        <v>183</v>
      </c>
      <c r="I104" s="80">
        <v>230870.62</v>
      </c>
    </row>
    <row r="105" spans="1:9" ht="15" customHeight="1" x14ac:dyDescent="0.2">
      <c r="A105" s="82"/>
      <c r="B105" s="86"/>
      <c r="C105" s="84"/>
      <c r="D105" s="84"/>
      <c r="E105" s="84"/>
      <c r="F105" s="110"/>
      <c r="G105" s="84"/>
      <c r="H105" s="60" t="s">
        <v>184</v>
      </c>
      <c r="I105" s="80">
        <v>799.37</v>
      </c>
    </row>
    <row r="106" spans="1:9" ht="15" customHeight="1" x14ac:dyDescent="0.2">
      <c r="A106" s="82"/>
      <c r="B106" s="86"/>
      <c r="C106" s="84"/>
      <c r="D106" s="84"/>
      <c r="E106" s="84"/>
      <c r="F106" s="110"/>
      <c r="G106" s="84"/>
      <c r="H106" s="60" t="s">
        <v>185</v>
      </c>
      <c r="I106" s="80">
        <v>459.92</v>
      </c>
    </row>
    <row r="107" spans="1:9" ht="15" customHeight="1" x14ac:dyDescent="0.2">
      <c r="A107" s="82"/>
      <c r="B107" s="86">
        <v>5</v>
      </c>
      <c r="C107" s="85">
        <v>45470</v>
      </c>
      <c r="D107" s="84" t="s">
        <v>149</v>
      </c>
      <c r="E107" s="84" t="s">
        <v>186</v>
      </c>
      <c r="F107" s="110">
        <v>588145.97</v>
      </c>
      <c r="G107" s="84">
        <v>87000</v>
      </c>
      <c r="H107" s="60" t="s">
        <v>107</v>
      </c>
      <c r="I107" s="77">
        <f>2283.78+3444.13</f>
        <v>5727.91</v>
      </c>
    </row>
    <row r="108" spans="1:9" ht="15" customHeight="1" x14ac:dyDescent="0.2">
      <c r="A108" s="82"/>
      <c r="B108" s="86"/>
      <c r="C108" s="84"/>
      <c r="D108" s="84"/>
      <c r="E108" s="84"/>
      <c r="F108" s="110"/>
      <c r="G108" s="84"/>
      <c r="H108" s="60" t="s">
        <v>187</v>
      </c>
      <c r="I108" s="77">
        <f>14295.62+18828.62</f>
        <v>33124.239999999998</v>
      </c>
    </row>
    <row r="109" spans="1:9" ht="15" customHeight="1" x14ac:dyDescent="0.2">
      <c r="A109" s="82"/>
      <c r="B109" s="86"/>
      <c r="C109" s="84"/>
      <c r="D109" s="84"/>
      <c r="E109" s="84"/>
      <c r="F109" s="110"/>
      <c r="G109" s="84"/>
      <c r="H109" s="60" t="s">
        <v>188</v>
      </c>
      <c r="I109" s="77">
        <f>52307.94-3923.37</f>
        <v>48384.57</v>
      </c>
    </row>
    <row r="110" spans="1:9" ht="15" customHeight="1" x14ac:dyDescent="0.2">
      <c r="A110" s="82"/>
      <c r="B110" s="86"/>
      <c r="C110" s="84"/>
      <c r="D110" s="84"/>
      <c r="E110" s="84"/>
      <c r="F110" s="110"/>
      <c r="G110" s="84"/>
      <c r="H110" s="60" t="s">
        <v>189</v>
      </c>
      <c r="I110" s="77">
        <v>90000</v>
      </c>
    </row>
    <row r="111" spans="1:9" ht="15" customHeight="1" x14ac:dyDescent="0.2">
      <c r="A111" s="82"/>
      <c r="B111" s="86"/>
      <c r="C111" s="84"/>
      <c r="D111" s="84"/>
      <c r="E111" s="84"/>
      <c r="F111" s="110"/>
      <c r="G111" s="84"/>
      <c r="H111" s="60" t="s">
        <v>190</v>
      </c>
      <c r="I111" s="77">
        <v>17612.419999999998</v>
      </c>
    </row>
    <row r="112" spans="1:9" ht="15" customHeight="1" x14ac:dyDescent="0.2">
      <c r="A112" s="82"/>
      <c r="B112" s="86"/>
      <c r="C112" s="84"/>
      <c r="D112" s="84"/>
      <c r="E112" s="84"/>
      <c r="F112" s="110"/>
      <c r="G112" s="84"/>
      <c r="H112" s="60" t="s">
        <v>191</v>
      </c>
      <c r="I112" s="77">
        <v>14109.58</v>
      </c>
    </row>
    <row r="113" spans="1:9" ht="15" customHeight="1" x14ac:dyDescent="0.2">
      <c r="A113" s="82"/>
      <c r="B113" s="86"/>
      <c r="C113" s="84"/>
      <c r="D113" s="84"/>
      <c r="E113" s="84"/>
      <c r="F113" s="110"/>
      <c r="G113" s="84"/>
      <c r="H113" s="60" t="s">
        <v>48</v>
      </c>
      <c r="I113" s="77">
        <f>20000+15000</f>
        <v>35000</v>
      </c>
    </row>
    <row r="114" spans="1:9" ht="15" customHeight="1" x14ac:dyDescent="0.2">
      <c r="A114" s="82"/>
      <c r="B114" s="86"/>
      <c r="C114" s="84"/>
      <c r="D114" s="84"/>
      <c r="E114" s="84"/>
      <c r="F114" s="110"/>
      <c r="G114" s="84"/>
      <c r="H114" s="60" t="s">
        <v>192</v>
      </c>
      <c r="I114" s="77">
        <v>20000</v>
      </c>
    </row>
    <row r="115" spans="1:9" ht="15" customHeight="1" x14ac:dyDescent="0.2">
      <c r="A115" s="82"/>
      <c r="B115" s="86"/>
      <c r="C115" s="84"/>
      <c r="D115" s="84"/>
      <c r="E115" s="84"/>
      <c r="F115" s="110"/>
      <c r="G115" s="84"/>
      <c r="H115" s="60" t="s">
        <v>193</v>
      </c>
      <c r="I115" s="77">
        <v>30000</v>
      </c>
    </row>
    <row r="116" spans="1:9" ht="15" customHeight="1" x14ac:dyDescent="0.2">
      <c r="A116" s="82"/>
      <c r="B116" s="86"/>
      <c r="C116" s="84"/>
      <c r="D116" s="84"/>
      <c r="E116" s="84"/>
      <c r="F116" s="110"/>
      <c r="G116" s="84"/>
      <c r="H116" s="60" t="s">
        <v>194</v>
      </c>
      <c r="I116" s="77">
        <f>83000+17000</f>
        <v>100000</v>
      </c>
    </row>
    <row r="117" spans="1:9" ht="15" customHeight="1" x14ac:dyDescent="0.2">
      <c r="A117" s="82"/>
      <c r="B117" s="86"/>
      <c r="C117" s="84"/>
      <c r="D117" s="84"/>
      <c r="E117" s="84"/>
      <c r="F117" s="110"/>
      <c r="G117" s="84"/>
      <c r="H117" s="60" t="s">
        <v>195</v>
      </c>
      <c r="I117" s="77">
        <v>75000</v>
      </c>
    </row>
    <row r="118" spans="1:9" ht="15" customHeight="1" x14ac:dyDescent="0.2">
      <c r="A118" s="82"/>
      <c r="B118" s="86"/>
      <c r="C118" s="84"/>
      <c r="D118" s="84"/>
      <c r="E118" s="84"/>
      <c r="F118" s="110"/>
      <c r="G118" s="84"/>
      <c r="H118" s="60" t="s">
        <v>196</v>
      </c>
      <c r="I118" s="77">
        <v>51000</v>
      </c>
    </row>
    <row r="119" spans="1:9" ht="15" customHeight="1" thickBot="1" x14ac:dyDescent="0.25">
      <c r="A119" s="83"/>
      <c r="B119" s="86"/>
      <c r="C119" s="84"/>
      <c r="D119" s="84"/>
      <c r="E119" s="84"/>
      <c r="F119" s="110"/>
      <c r="G119" s="84"/>
      <c r="H119" s="60" t="s">
        <v>197</v>
      </c>
      <c r="I119" s="77">
        <v>68187.25</v>
      </c>
    </row>
    <row r="120" spans="1:9" ht="15" x14ac:dyDescent="0.2">
      <c r="A120" s="81" t="s">
        <v>163</v>
      </c>
      <c r="B120" s="86">
        <v>6</v>
      </c>
      <c r="C120" s="85">
        <v>45497</v>
      </c>
      <c r="D120" s="84" t="s">
        <v>151</v>
      </c>
      <c r="E120" s="84" t="s">
        <v>186</v>
      </c>
      <c r="F120" s="110">
        <v>407487.91</v>
      </c>
      <c r="G120" s="84">
        <v>87000</v>
      </c>
      <c r="H120" s="60" t="s">
        <v>201</v>
      </c>
      <c r="I120" s="78">
        <v>90000</v>
      </c>
    </row>
    <row r="121" spans="1:9" ht="15" x14ac:dyDescent="0.2">
      <c r="A121" s="82"/>
      <c r="B121" s="86"/>
      <c r="C121" s="84"/>
      <c r="D121" s="84"/>
      <c r="E121" s="84"/>
      <c r="F121" s="110"/>
      <c r="G121" s="84"/>
      <c r="H121" s="60" t="s">
        <v>198</v>
      </c>
      <c r="I121" s="78">
        <v>148246.57999999999</v>
      </c>
    </row>
    <row r="122" spans="1:9" ht="15" x14ac:dyDescent="0.2">
      <c r="A122" s="82"/>
      <c r="B122" s="86"/>
      <c r="C122" s="84"/>
      <c r="D122" s="84"/>
      <c r="E122" s="84"/>
      <c r="F122" s="110"/>
      <c r="G122" s="84"/>
      <c r="H122" s="60" t="s">
        <v>199</v>
      </c>
      <c r="I122" s="78">
        <v>15000</v>
      </c>
    </row>
    <row r="123" spans="1:9" ht="15" x14ac:dyDescent="0.2">
      <c r="A123" s="82"/>
      <c r="B123" s="86"/>
      <c r="C123" s="84"/>
      <c r="D123" s="84"/>
      <c r="E123" s="84"/>
      <c r="F123" s="110"/>
      <c r="G123" s="84"/>
      <c r="H123" s="60" t="s">
        <v>200</v>
      </c>
      <c r="I123" s="78">
        <v>85000</v>
      </c>
    </row>
    <row r="124" spans="1:9" ht="15.75" thickBot="1" x14ac:dyDescent="0.25">
      <c r="A124" s="83"/>
      <c r="B124" s="86"/>
      <c r="C124" s="84"/>
      <c r="D124" s="84"/>
      <c r="E124" s="84"/>
      <c r="F124" s="110"/>
      <c r="G124" s="84"/>
      <c r="H124" s="60" t="s">
        <v>45</v>
      </c>
      <c r="I124" s="78">
        <v>69241.33</v>
      </c>
    </row>
    <row r="125" spans="1:9" x14ac:dyDescent="0.2">
      <c r="A125" s="81" t="s">
        <v>164</v>
      </c>
      <c r="B125" s="86">
        <v>7</v>
      </c>
      <c r="C125" s="85">
        <v>45624</v>
      </c>
      <c r="D125" s="84" t="s">
        <v>210</v>
      </c>
      <c r="E125" s="84" t="s">
        <v>211</v>
      </c>
      <c r="F125" s="110">
        <v>333871.98</v>
      </c>
      <c r="G125" s="84">
        <v>38900</v>
      </c>
      <c r="H125" s="60" t="s">
        <v>202</v>
      </c>
      <c r="I125" s="80">
        <v>56071.98</v>
      </c>
    </row>
    <row r="126" spans="1:9" x14ac:dyDescent="0.2">
      <c r="A126" s="82"/>
      <c r="B126" s="86"/>
      <c r="C126" s="84"/>
      <c r="D126" s="84"/>
      <c r="E126" s="84"/>
      <c r="F126" s="110"/>
      <c r="G126" s="84"/>
      <c r="H126" s="60" t="s">
        <v>203</v>
      </c>
      <c r="I126" s="80">
        <v>85000</v>
      </c>
    </row>
    <row r="127" spans="1:9" x14ac:dyDescent="0.2">
      <c r="A127" s="82"/>
      <c r="B127" s="86"/>
      <c r="C127" s="84"/>
      <c r="D127" s="84"/>
      <c r="E127" s="84"/>
      <c r="F127" s="110"/>
      <c r="G127" s="84"/>
      <c r="H127" s="60" t="s">
        <v>204</v>
      </c>
      <c r="I127" s="80">
        <v>4000</v>
      </c>
    </row>
    <row r="128" spans="1:9" x14ac:dyDescent="0.2">
      <c r="A128" s="82"/>
      <c r="B128" s="86"/>
      <c r="C128" s="84"/>
      <c r="D128" s="84"/>
      <c r="E128" s="84"/>
      <c r="F128" s="110"/>
      <c r="G128" s="84"/>
      <c r="H128" s="60" t="s">
        <v>205</v>
      </c>
      <c r="I128" s="80">
        <v>2500</v>
      </c>
    </row>
    <row r="129" spans="1:9" x14ac:dyDescent="0.2">
      <c r="A129" s="82"/>
      <c r="B129" s="86"/>
      <c r="C129" s="84"/>
      <c r="D129" s="84"/>
      <c r="E129" s="84"/>
      <c r="F129" s="110"/>
      <c r="G129" s="84"/>
      <c r="H129" s="60" t="s">
        <v>206</v>
      </c>
      <c r="I129" s="80">
        <v>30000</v>
      </c>
    </row>
    <row r="130" spans="1:9" x14ac:dyDescent="0.2">
      <c r="A130" s="82"/>
      <c r="B130" s="86"/>
      <c r="C130" s="84"/>
      <c r="D130" s="84"/>
      <c r="E130" s="84"/>
      <c r="F130" s="110"/>
      <c r="G130" s="84"/>
      <c r="H130" s="60" t="s">
        <v>207</v>
      </c>
      <c r="I130" s="80">
        <v>2000</v>
      </c>
    </row>
    <row r="131" spans="1:9" x14ac:dyDescent="0.2">
      <c r="A131" s="82"/>
      <c r="B131" s="86"/>
      <c r="C131" s="84"/>
      <c r="D131" s="84"/>
      <c r="E131" s="84"/>
      <c r="F131" s="110"/>
      <c r="G131" s="84"/>
      <c r="H131" s="60" t="s">
        <v>208</v>
      </c>
      <c r="I131" s="80">
        <v>2000</v>
      </c>
    </row>
    <row r="132" spans="1:9" x14ac:dyDescent="0.2">
      <c r="A132" s="82"/>
      <c r="B132" s="86"/>
      <c r="C132" s="84"/>
      <c r="D132" s="84"/>
      <c r="E132" s="84"/>
      <c r="F132" s="110"/>
      <c r="G132" s="84"/>
      <c r="H132" s="60" t="s">
        <v>209</v>
      </c>
      <c r="I132" s="80">
        <v>152300</v>
      </c>
    </row>
    <row r="133" spans="1:9" x14ac:dyDescent="0.2">
      <c r="A133" s="82"/>
      <c r="B133" s="86">
        <v>8</v>
      </c>
      <c r="C133" s="85">
        <v>45624</v>
      </c>
      <c r="D133" s="84" t="s">
        <v>143</v>
      </c>
      <c r="E133" s="84" t="s">
        <v>186</v>
      </c>
      <c r="F133" s="110">
        <v>751433.14</v>
      </c>
      <c r="G133" s="84">
        <v>87000</v>
      </c>
      <c r="H133" s="60" t="s">
        <v>212</v>
      </c>
      <c r="I133" s="80">
        <v>748611.5</v>
      </c>
    </row>
    <row r="134" spans="1:9" ht="13.5" thickBot="1" x14ac:dyDescent="0.25">
      <c r="A134" s="83"/>
      <c r="B134" s="86"/>
      <c r="C134" s="84"/>
      <c r="D134" s="84"/>
      <c r="E134" s="84"/>
      <c r="F134" s="110"/>
      <c r="G134" s="84"/>
      <c r="H134" s="60" t="s">
        <v>213</v>
      </c>
      <c r="I134" s="80">
        <v>2821.64</v>
      </c>
    </row>
    <row r="136" spans="1:9" x14ac:dyDescent="0.2">
      <c r="F136" s="108">
        <f>SUM(F88:F134)</f>
        <v>21831022.650000002</v>
      </c>
      <c r="G136" s="58"/>
      <c r="H136" s="58"/>
      <c r="I136" s="58">
        <f t="shared" ref="G136:I136" si="0">SUM(I88:I134)</f>
        <v>21831022.650000002</v>
      </c>
    </row>
  </sheetData>
  <sheetProtection selectLockedCells="1" selectUnlockedCells="1"/>
  <mergeCells count="154">
    <mergeCell ref="H77:H78"/>
    <mergeCell ref="I77:I78"/>
    <mergeCell ref="B75:B79"/>
    <mergeCell ref="C75:C79"/>
    <mergeCell ref="D75:D79"/>
    <mergeCell ref="E75:E79"/>
    <mergeCell ref="H75:H76"/>
    <mergeCell ref="I75:I76"/>
    <mergeCell ref="H68:H69"/>
    <mergeCell ref="I68:I69"/>
    <mergeCell ref="B65:B67"/>
    <mergeCell ref="C65:C67"/>
    <mergeCell ref="D65:D67"/>
    <mergeCell ref="E65:E67"/>
    <mergeCell ref="H65:H67"/>
    <mergeCell ref="I65:I67"/>
    <mergeCell ref="B71:B74"/>
    <mergeCell ref="C71:C74"/>
    <mergeCell ref="D71:D74"/>
    <mergeCell ref="E71:E74"/>
    <mergeCell ref="H49:H54"/>
    <mergeCell ref="I49:I54"/>
    <mergeCell ref="F61:F62"/>
    <mergeCell ref="G61:G62"/>
    <mergeCell ref="B63:B64"/>
    <mergeCell ref="C63:C64"/>
    <mergeCell ref="D63:D64"/>
    <mergeCell ref="E63:E64"/>
    <mergeCell ref="B59:B62"/>
    <mergeCell ref="C59:C62"/>
    <mergeCell ref="D59:D62"/>
    <mergeCell ref="E59:E62"/>
    <mergeCell ref="H38:H39"/>
    <mergeCell ref="I38:I39"/>
    <mergeCell ref="B36:B37"/>
    <mergeCell ref="C36:C37"/>
    <mergeCell ref="D36:D37"/>
    <mergeCell ref="E36:E37"/>
    <mergeCell ref="B45:B46"/>
    <mergeCell ref="C45:C46"/>
    <mergeCell ref="D45:D46"/>
    <mergeCell ref="E45:E46"/>
    <mergeCell ref="H45:H46"/>
    <mergeCell ref="I45:I46"/>
    <mergeCell ref="B42:B43"/>
    <mergeCell ref="C42:C43"/>
    <mergeCell ref="D42:D43"/>
    <mergeCell ref="E42:E43"/>
    <mergeCell ref="H42:H43"/>
    <mergeCell ref="I42:I43"/>
    <mergeCell ref="H21:H22"/>
    <mergeCell ref="I21:I22"/>
    <mergeCell ref="B23:B24"/>
    <mergeCell ref="C23:C24"/>
    <mergeCell ref="D23:D24"/>
    <mergeCell ref="E23:E24"/>
    <mergeCell ref="B27:B29"/>
    <mergeCell ref="C27:C29"/>
    <mergeCell ref="D27:D29"/>
    <mergeCell ref="E27:E29"/>
    <mergeCell ref="H27:H29"/>
    <mergeCell ref="I27:I29"/>
    <mergeCell ref="B2:C2"/>
    <mergeCell ref="D2:E2"/>
    <mergeCell ref="B7:B8"/>
    <mergeCell ref="C7:C8"/>
    <mergeCell ref="D7:D8"/>
    <mergeCell ref="E7:E8"/>
    <mergeCell ref="H7:H8"/>
    <mergeCell ref="I7:I8"/>
    <mergeCell ref="B19:B20"/>
    <mergeCell ref="C19:C20"/>
    <mergeCell ref="D19:D20"/>
    <mergeCell ref="E19:E20"/>
    <mergeCell ref="B4:D4"/>
    <mergeCell ref="B84:D84"/>
    <mergeCell ref="G88:G92"/>
    <mergeCell ref="F88:F92"/>
    <mergeCell ref="E88:E92"/>
    <mergeCell ref="D88:D92"/>
    <mergeCell ref="C88:C92"/>
    <mergeCell ref="B88:B92"/>
    <mergeCell ref="A88:A119"/>
    <mergeCell ref="B12:B17"/>
    <mergeCell ref="C12:C17"/>
    <mergeCell ref="D12:D17"/>
    <mergeCell ref="E12:E17"/>
    <mergeCell ref="B21:B22"/>
    <mergeCell ref="C21:C22"/>
    <mergeCell ref="D21:D22"/>
    <mergeCell ref="E21:E22"/>
    <mergeCell ref="B34:B35"/>
    <mergeCell ref="C34:C35"/>
    <mergeCell ref="D34:D35"/>
    <mergeCell ref="B31:B33"/>
    <mergeCell ref="C31:C33"/>
    <mergeCell ref="D31:D33"/>
    <mergeCell ref="E31:E33"/>
    <mergeCell ref="G107:G119"/>
    <mergeCell ref="F107:F119"/>
    <mergeCell ref="E107:E119"/>
    <mergeCell ref="D107:D119"/>
    <mergeCell ref="C107:C119"/>
    <mergeCell ref="B107:B119"/>
    <mergeCell ref="A7:A11"/>
    <mergeCell ref="A12:A37"/>
    <mergeCell ref="A38:A48"/>
    <mergeCell ref="A49:A79"/>
    <mergeCell ref="F31:F33"/>
    <mergeCell ref="G31:G33"/>
    <mergeCell ref="B38:B39"/>
    <mergeCell ref="C38:C39"/>
    <mergeCell ref="D38:D39"/>
    <mergeCell ref="E38:E39"/>
    <mergeCell ref="B49:B54"/>
    <mergeCell ref="C49:C54"/>
    <mergeCell ref="D49:D54"/>
    <mergeCell ref="E49:E54"/>
    <mergeCell ref="B68:B69"/>
    <mergeCell ref="C68:C69"/>
    <mergeCell ref="D68:D69"/>
    <mergeCell ref="E68:E69"/>
    <mergeCell ref="G93:G102"/>
    <mergeCell ref="F93:F102"/>
    <mergeCell ref="E93:E102"/>
    <mergeCell ref="D93:D102"/>
    <mergeCell ref="C93:C102"/>
    <mergeCell ref="B93:B102"/>
    <mergeCell ref="G104:G106"/>
    <mergeCell ref="F104:F106"/>
    <mergeCell ref="E104:E106"/>
    <mergeCell ref="D104:D106"/>
    <mergeCell ref="C104:C106"/>
    <mergeCell ref="B104:B106"/>
    <mergeCell ref="A120:A124"/>
    <mergeCell ref="G133:G134"/>
    <mergeCell ref="F133:F134"/>
    <mergeCell ref="E133:E134"/>
    <mergeCell ref="D133:D134"/>
    <mergeCell ref="C133:C134"/>
    <mergeCell ref="B133:B134"/>
    <mergeCell ref="A125:A134"/>
    <mergeCell ref="G120:G124"/>
    <mergeCell ref="F120:F124"/>
    <mergeCell ref="E120:E124"/>
    <mergeCell ref="D120:D124"/>
    <mergeCell ref="C120:C124"/>
    <mergeCell ref="B120:B124"/>
    <mergeCell ref="G125:G132"/>
    <mergeCell ref="F125:F132"/>
    <mergeCell ref="E125:E132"/>
    <mergeCell ref="D125:D132"/>
    <mergeCell ref="C125:C132"/>
    <mergeCell ref="B125:B132"/>
  </mergeCells>
  <pageMargins left="0.19652777777777777" right="0.19652777777777777" top="0.39374999999999999" bottom="0.39374999999999999" header="0" footer="0.51180555555555551"/>
  <pageSetup paperSize="9" scale="83" firstPageNumber="0" orientation="landscape" horizontalDpi="300" verticalDpi="300" r:id="rId1"/>
  <headerFooter alignWithMargins="0">
    <oddHeader>&amp;R&amp;8Actualizado  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L25"/>
  <sheetViews>
    <sheetView workbookViewId="0">
      <selection activeCell="A5" sqref="A5:A7"/>
    </sheetView>
  </sheetViews>
  <sheetFormatPr baseColWidth="10" defaultColWidth="11.5703125" defaultRowHeight="12.75" x14ac:dyDescent="0.2"/>
  <cols>
    <col min="1" max="1" width="11.42578125" style="10" customWidth="1"/>
    <col min="2" max="2" width="33.5703125" style="10" customWidth="1"/>
    <col min="3" max="3" width="16.85546875" style="12" customWidth="1"/>
    <col min="4" max="4" width="15.7109375" style="12" customWidth="1"/>
    <col min="5" max="8" width="11.42578125" style="10" customWidth="1"/>
    <col min="9" max="9" width="12.28515625" style="10" customWidth="1"/>
    <col min="10" max="246" width="11.42578125" style="10" customWidth="1"/>
    <col min="247" max="256" width="11.5703125" style="49"/>
    <col min="257" max="257" width="11.42578125" style="49" customWidth="1"/>
    <col min="258" max="258" width="33.5703125" style="49" customWidth="1"/>
    <col min="259" max="259" width="16.85546875" style="49" customWidth="1"/>
    <col min="260" max="260" width="15.7109375" style="49" customWidth="1"/>
    <col min="261" max="264" width="11.42578125" style="49" customWidth="1"/>
    <col min="265" max="265" width="12.28515625" style="49" customWidth="1"/>
    <col min="266" max="502" width="11.42578125" style="49" customWidth="1"/>
    <col min="503" max="512" width="11.5703125" style="49"/>
    <col min="513" max="513" width="11.42578125" style="49" customWidth="1"/>
    <col min="514" max="514" width="33.5703125" style="49" customWidth="1"/>
    <col min="515" max="515" width="16.85546875" style="49" customWidth="1"/>
    <col min="516" max="516" width="15.7109375" style="49" customWidth="1"/>
    <col min="517" max="520" width="11.42578125" style="49" customWidth="1"/>
    <col min="521" max="521" width="12.28515625" style="49" customWidth="1"/>
    <col min="522" max="758" width="11.42578125" style="49" customWidth="1"/>
    <col min="759" max="768" width="11.5703125" style="49"/>
    <col min="769" max="769" width="11.42578125" style="49" customWidth="1"/>
    <col min="770" max="770" width="33.5703125" style="49" customWidth="1"/>
    <col min="771" max="771" width="16.85546875" style="49" customWidth="1"/>
    <col min="772" max="772" width="15.7109375" style="49" customWidth="1"/>
    <col min="773" max="776" width="11.42578125" style="49" customWidth="1"/>
    <col min="777" max="777" width="12.28515625" style="49" customWidth="1"/>
    <col min="778" max="1014" width="11.42578125" style="49" customWidth="1"/>
    <col min="1015" max="1024" width="11.5703125" style="49"/>
    <col min="1025" max="1025" width="11.42578125" style="49" customWidth="1"/>
    <col min="1026" max="1026" width="33.5703125" style="49" customWidth="1"/>
    <col min="1027" max="1027" width="16.85546875" style="49" customWidth="1"/>
    <col min="1028" max="1028" width="15.7109375" style="49" customWidth="1"/>
    <col min="1029" max="1032" width="11.42578125" style="49" customWidth="1"/>
    <col min="1033" max="1033" width="12.28515625" style="49" customWidth="1"/>
    <col min="1034" max="1270" width="11.42578125" style="49" customWidth="1"/>
    <col min="1271" max="1280" width="11.5703125" style="49"/>
    <col min="1281" max="1281" width="11.42578125" style="49" customWidth="1"/>
    <col min="1282" max="1282" width="33.5703125" style="49" customWidth="1"/>
    <col min="1283" max="1283" width="16.85546875" style="49" customWidth="1"/>
    <col min="1284" max="1284" width="15.7109375" style="49" customWidth="1"/>
    <col min="1285" max="1288" width="11.42578125" style="49" customWidth="1"/>
    <col min="1289" max="1289" width="12.28515625" style="49" customWidth="1"/>
    <col min="1290" max="1526" width="11.42578125" style="49" customWidth="1"/>
    <col min="1527" max="1536" width="11.5703125" style="49"/>
    <col min="1537" max="1537" width="11.42578125" style="49" customWidth="1"/>
    <col min="1538" max="1538" width="33.5703125" style="49" customWidth="1"/>
    <col min="1539" max="1539" width="16.85546875" style="49" customWidth="1"/>
    <col min="1540" max="1540" width="15.7109375" style="49" customWidth="1"/>
    <col min="1541" max="1544" width="11.42578125" style="49" customWidth="1"/>
    <col min="1545" max="1545" width="12.28515625" style="49" customWidth="1"/>
    <col min="1546" max="1782" width="11.42578125" style="49" customWidth="1"/>
    <col min="1783" max="1792" width="11.5703125" style="49"/>
    <col min="1793" max="1793" width="11.42578125" style="49" customWidth="1"/>
    <col min="1794" max="1794" width="33.5703125" style="49" customWidth="1"/>
    <col min="1795" max="1795" width="16.85546875" style="49" customWidth="1"/>
    <col min="1796" max="1796" width="15.7109375" style="49" customWidth="1"/>
    <col min="1797" max="1800" width="11.42578125" style="49" customWidth="1"/>
    <col min="1801" max="1801" width="12.28515625" style="49" customWidth="1"/>
    <col min="1802" max="2038" width="11.42578125" style="49" customWidth="1"/>
    <col min="2039" max="2048" width="11.5703125" style="49"/>
    <col min="2049" max="2049" width="11.42578125" style="49" customWidth="1"/>
    <col min="2050" max="2050" width="33.5703125" style="49" customWidth="1"/>
    <col min="2051" max="2051" width="16.85546875" style="49" customWidth="1"/>
    <col min="2052" max="2052" width="15.7109375" style="49" customWidth="1"/>
    <col min="2053" max="2056" width="11.42578125" style="49" customWidth="1"/>
    <col min="2057" max="2057" width="12.28515625" style="49" customWidth="1"/>
    <col min="2058" max="2294" width="11.42578125" style="49" customWidth="1"/>
    <col min="2295" max="2304" width="11.5703125" style="49"/>
    <col min="2305" max="2305" width="11.42578125" style="49" customWidth="1"/>
    <col min="2306" max="2306" width="33.5703125" style="49" customWidth="1"/>
    <col min="2307" max="2307" width="16.85546875" style="49" customWidth="1"/>
    <col min="2308" max="2308" width="15.7109375" style="49" customWidth="1"/>
    <col min="2309" max="2312" width="11.42578125" style="49" customWidth="1"/>
    <col min="2313" max="2313" width="12.28515625" style="49" customWidth="1"/>
    <col min="2314" max="2550" width="11.42578125" style="49" customWidth="1"/>
    <col min="2551" max="2560" width="11.5703125" style="49"/>
    <col min="2561" max="2561" width="11.42578125" style="49" customWidth="1"/>
    <col min="2562" max="2562" width="33.5703125" style="49" customWidth="1"/>
    <col min="2563" max="2563" width="16.85546875" style="49" customWidth="1"/>
    <col min="2564" max="2564" width="15.7109375" style="49" customWidth="1"/>
    <col min="2565" max="2568" width="11.42578125" style="49" customWidth="1"/>
    <col min="2569" max="2569" width="12.28515625" style="49" customWidth="1"/>
    <col min="2570" max="2806" width="11.42578125" style="49" customWidth="1"/>
    <col min="2807" max="2816" width="11.5703125" style="49"/>
    <col min="2817" max="2817" width="11.42578125" style="49" customWidth="1"/>
    <col min="2818" max="2818" width="33.5703125" style="49" customWidth="1"/>
    <col min="2819" max="2819" width="16.85546875" style="49" customWidth="1"/>
    <col min="2820" max="2820" width="15.7109375" style="49" customWidth="1"/>
    <col min="2821" max="2824" width="11.42578125" style="49" customWidth="1"/>
    <col min="2825" max="2825" width="12.28515625" style="49" customWidth="1"/>
    <col min="2826" max="3062" width="11.42578125" style="49" customWidth="1"/>
    <col min="3063" max="3072" width="11.5703125" style="49"/>
    <col min="3073" max="3073" width="11.42578125" style="49" customWidth="1"/>
    <col min="3074" max="3074" width="33.5703125" style="49" customWidth="1"/>
    <col min="3075" max="3075" width="16.85546875" style="49" customWidth="1"/>
    <col min="3076" max="3076" width="15.7109375" style="49" customWidth="1"/>
    <col min="3077" max="3080" width="11.42578125" style="49" customWidth="1"/>
    <col min="3081" max="3081" width="12.28515625" style="49" customWidth="1"/>
    <col min="3082" max="3318" width="11.42578125" style="49" customWidth="1"/>
    <col min="3319" max="3328" width="11.5703125" style="49"/>
    <col min="3329" max="3329" width="11.42578125" style="49" customWidth="1"/>
    <col min="3330" max="3330" width="33.5703125" style="49" customWidth="1"/>
    <col min="3331" max="3331" width="16.85546875" style="49" customWidth="1"/>
    <col min="3332" max="3332" width="15.7109375" style="49" customWidth="1"/>
    <col min="3333" max="3336" width="11.42578125" style="49" customWidth="1"/>
    <col min="3337" max="3337" width="12.28515625" style="49" customWidth="1"/>
    <col min="3338" max="3574" width="11.42578125" style="49" customWidth="1"/>
    <col min="3575" max="3584" width="11.5703125" style="49"/>
    <col min="3585" max="3585" width="11.42578125" style="49" customWidth="1"/>
    <col min="3586" max="3586" width="33.5703125" style="49" customWidth="1"/>
    <col min="3587" max="3587" width="16.85546875" style="49" customWidth="1"/>
    <col min="3588" max="3588" width="15.7109375" style="49" customWidth="1"/>
    <col min="3589" max="3592" width="11.42578125" style="49" customWidth="1"/>
    <col min="3593" max="3593" width="12.28515625" style="49" customWidth="1"/>
    <col min="3594" max="3830" width="11.42578125" style="49" customWidth="1"/>
    <col min="3831" max="3840" width="11.5703125" style="49"/>
    <col min="3841" max="3841" width="11.42578125" style="49" customWidth="1"/>
    <col min="3842" max="3842" width="33.5703125" style="49" customWidth="1"/>
    <col min="3843" max="3843" width="16.85546875" style="49" customWidth="1"/>
    <col min="3844" max="3844" width="15.7109375" style="49" customWidth="1"/>
    <col min="3845" max="3848" width="11.42578125" style="49" customWidth="1"/>
    <col min="3849" max="3849" width="12.28515625" style="49" customWidth="1"/>
    <col min="3850" max="4086" width="11.42578125" style="49" customWidth="1"/>
    <col min="4087" max="4096" width="11.5703125" style="49"/>
    <col min="4097" max="4097" width="11.42578125" style="49" customWidth="1"/>
    <col min="4098" max="4098" width="33.5703125" style="49" customWidth="1"/>
    <col min="4099" max="4099" width="16.85546875" style="49" customWidth="1"/>
    <col min="4100" max="4100" width="15.7109375" style="49" customWidth="1"/>
    <col min="4101" max="4104" width="11.42578125" style="49" customWidth="1"/>
    <col min="4105" max="4105" width="12.28515625" style="49" customWidth="1"/>
    <col min="4106" max="4342" width="11.42578125" style="49" customWidth="1"/>
    <col min="4343" max="4352" width="11.5703125" style="49"/>
    <col min="4353" max="4353" width="11.42578125" style="49" customWidth="1"/>
    <col min="4354" max="4354" width="33.5703125" style="49" customWidth="1"/>
    <col min="4355" max="4355" width="16.85546875" style="49" customWidth="1"/>
    <col min="4356" max="4356" width="15.7109375" style="49" customWidth="1"/>
    <col min="4357" max="4360" width="11.42578125" style="49" customWidth="1"/>
    <col min="4361" max="4361" width="12.28515625" style="49" customWidth="1"/>
    <col min="4362" max="4598" width="11.42578125" style="49" customWidth="1"/>
    <col min="4599" max="4608" width="11.5703125" style="49"/>
    <col min="4609" max="4609" width="11.42578125" style="49" customWidth="1"/>
    <col min="4610" max="4610" width="33.5703125" style="49" customWidth="1"/>
    <col min="4611" max="4611" width="16.85546875" style="49" customWidth="1"/>
    <col min="4612" max="4612" width="15.7109375" style="49" customWidth="1"/>
    <col min="4613" max="4616" width="11.42578125" style="49" customWidth="1"/>
    <col min="4617" max="4617" width="12.28515625" style="49" customWidth="1"/>
    <col min="4618" max="4854" width="11.42578125" style="49" customWidth="1"/>
    <col min="4855" max="4864" width="11.5703125" style="49"/>
    <col min="4865" max="4865" width="11.42578125" style="49" customWidth="1"/>
    <col min="4866" max="4866" width="33.5703125" style="49" customWidth="1"/>
    <col min="4867" max="4867" width="16.85546875" style="49" customWidth="1"/>
    <col min="4868" max="4868" width="15.7109375" style="49" customWidth="1"/>
    <col min="4869" max="4872" width="11.42578125" style="49" customWidth="1"/>
    <col min="4873" max="4873" width="12.28515625" style="49" customWidth="1"/>
    <col min="4874" max="5110" width="11.42578125" style="49" customWidth="1"/>
    <col min="5111" max="5120" width="11.5703125" style="49"/>
    <col min="5121" max="5121" width="11.42578125" style="49" customWidth="1"/>
    <col min="5122" max="5122" width="33.5703125" style="49" customWidth="1"/>
    <col min="5123" max="5123" width="16.85546875" style="49" customWidth="1"/>
    <col min="5124" max="5124" width="15.7109375" style="49" customWidth="1"/>
    <col min="5125" max="5128" width="11.42578125" style="49" customWidth="1"/>
    <col min="5129" max="5129" width="12.28515625" style="49" customWidth="1"/>
    <col min="5130" max="5366" width="11.42578125" style="49" customWidth="1"/>
    <col min="5367" max="5376" width="11.5703125" style="49"/>
    <col min="5377" max="5377" width="11.42578125" style="49" customWidth="1"/>
    <col min="5378" max="5378" width="33.5703125" style="49" customWidth="1"/>
    <col min="5379" max="5379" width="16.85546875" style="49" customWidth="1"/>
    <col min="5380" max="5380" width="15.7109375" style="49" customWidth="1"/>
    <col min="5381" max="5384" width="11.42578125" style="49" customWidth="1"/>
    <col min="5385" max="5385" width="12.28515625" style="49" customWidth="1"/>
    <col min="5386" max="5622" width="11.42578125" style="49" customWidth="1"/>
    <col min="5623" max="5632" width="11.5703125" style="49"/>
    <col min="5633" max="5633" width="11.42578125" style="49" customWidth="1"/>
    <col min="5634" max="5634" width="33.5703125" style="49" customWidth="1"/>
    <col min="5635" max="5635" width="16.85546875" style="49" customWidth="1"/>
    <col min="5636" max="5636" width="15.7109375" style="49" customWidth="1"/>
    <col min="5637" max="5640" width="11.42578125" style="49" customWidth="1"/>
    <col min="5641" max="5641" width="12.28515625" style="49" customWidth="1"/>
    <col min="5642" max="5878" width="11.42578125" style="49" customWidth="1"/>
    <col min="5879" max="5888" width="11.5703125" style="49"/>
    <col min="5889" max="5889" width="11.42578125" style="49" customWidth="1"/>
    <col min="5890" max="5890" width="33.5703125" style="49" customWidth="1"/>
    <col min="5891" max="5891" width="16.85546875" style="49" customWidth="1"/>
    <col min="5892" max="5892" width="15.7109375" style="49" customWidth="1"/>
    <col min="5893" max="5896" width="11.42578125" style="49" customWidth="1"/>
    <col min="5897" max="5897" width="12.28515625" style="49" customWidth="1"/>
    <col min="5898" max="6134" width="11.42578125" style="49" customWidth="1"/>
    <col min="6135" max="6144" width="11.5703125" style="49"/>
    <col min="6145" max="6145" width="11.42578125" style="49" customWidth="1"/>
    <col min="6146" max="6146" width="33.5703125" style="49" customWidth="1"/>
    <col min="6147" max="6147" width="16.85546875" style="49" customWidth="1"/>
    <col min="6148" max="6148" width="15.7109375" style="49" customWidth="1"/>
    <col min="6149" max="6152" width="11.42578125" style="49" customWidth="1"/>
    <col min="6153" max="6153" width="12.28515625" style="49" customWidth="1"/>
    <col min="6154" max="6390" width="11.42578125" style="49" customWidth="1"/>
    <col min="6391" max="6400" width="11.5703125" style="49"/>
    <col min="6401" max="6401" width="11.42578125" style="49" customWidth="1"/>
    <col min="6402" max="6402" width="33.5703125" style="49" customWidth="1"/>
    <col min="6403" max="6403" width="16.85546875" style="49" customWidth="1"/>
    <col min="6404" max="6404" width="15.7109375" style="49" customWidth="1"/>
    <col min="6405" max="6408" width="11.42578125" style="49" customWidth="1"/>
    <col min="6409" max="6409" width="12.28515625" style="49" customWidth="1"/>
    <col min="6410" max="6646" width="11.42578125" style="49" customWidth="1"/>
    <col min="6647" max="6656" width="11.5703125" style="49"/>
    <col min="6657" max="6657" width="11.42578125" style="49" customWidth="1"/>
    <col min="6658" max="6658" width="33.5703125" style="49" customWidth="1"/>
    <col min="6659" max="6659" width="16.85546875" style="49" customWidth="1"/>
    <col min="6660" max="6660" width="15.7109375" style="49" customWidth="1"/>
    <col min="6661" max="6664" width="11.42578125" style="49" customWidth="1"/>
    <col min="6665" max="6665" width="12.28515625" style="49" customWidth="1"/>
    <col min="6666" max="6902" width="11.42578125" style="49" customWidth="1"/>
    <col min="6903" max="6912" width="11.5703125" style="49"/>
    <col min="6913" max="6913" width="11.42578125" style="49" customWidth="1"/>
    <col min="6914" max="6914" width="33.5703125" style="49" customWidth="1"/>
    <col min="6915" max="6915" width="16.85546875" style="49" customWidth="1"/>
    <col min="6916" max="6916" width="15.7109375" style="49" customWidth="1"/>
    <col min="6917" max="6920" width="11.42578125" style="49" customWidth="1"/>
    <col min="6921" max="6921" width="12.28515625" style="49" customWidth="1"/>
    <col min="6922" max="7158" width="11.42578125" style="49" customWidth="1"/>
    <col min="7159" max="7168" width="11.5703125" style="49"/>
    <col min="7169" max="7169" width="11.42578125" style="49" customWidth="1"/>
    <col min="7170" max="7170" width="33.5703125" style="49" customWidth="1"/>
    <col min="7171" max="7171" width="16.85546875" style="49" customWidth="1"/>
    <col min="7172" max="7172" width="15.7109375" style="49" customWidth="1"/>
    <col min="7173" max="7176" width="11.42578125" style="49" customWidth="1"/>
    <col min="7177" max="7177" width="12.28515625" style="49" customWidth="1"/>
    <col min="7178" max="7414" width="11.42578125" style="49" customWidth="1"/>
    <col min="7415" max="7424" width="11.5703125" style="49"/>
    <col min="7425" max="7425" width="11.42578125" style="49" customWidth="1"/>
    <col min="7426" max="7426" width="33.5703125" style="49" customWidth="1"/>
    <col min="7427" max="7427" width="16.85546875" style="49" customWidth="1"/>
    <col min="7428" max="7428" width="15.7109375" style="49" customWidth="1"/>
    <col min="7429" max="7432" width="11.42578125" style="49" customWidth="1"/>
    <col min="7433" max="7433" width="12.28515625" style="49" customWidth="1"/>
    <col min="7434" max="7670" width="11.42578125" style="49" customWidth="1"/>
    <col min="7671" max="7680" width="11.5703125" style="49"/>
    <col min="7681" max="7681" width="11.42578125" style="49" customWidth="1"/>
    <col min="7682" max="7682" width="33.5703125" style="49" customWidth="1"/>
    <col min="7683" max="7683" width="16.85546875" style="49" customWidth="1"/>
    <col min="7684" max="7684" width="15.7109375" style="49" customWidth="1"/>
    <col min="7685" max="7688" width="11.42578125" style="49" customWidth="1"/>
    <col min="7689" max="7689" width="12.28515625" style="49" customWidth="1"/>
    <col min="7690" max="7926" width="11.42578125" style="49" customWidth="1"/>
    <col min="7927" max="7936" width="11.5703125" style="49"/>
    <col min="7937" max="7937" width="11.42578125" style="49" customWidth="1"/>
    <col min="7938" max="7938" width="33.5703125" style="49" customWidth="1"/>
    <col min="7939" max="7939" width="16.85546875" style="49" customWidth="1"/>
    <col min="7940" max="7940" width="15.7109375" style="49" customWidth="1"/>
    <col min="7941" max="7944" width="11.42578125" style="49" customWidth="1"/>
    <col min="7945" max="7945" width="12.28515625" style="49" customWidth="1"/>
    <col min="7946" max="8182" width="11.42578125" style="49" customWidth="1"/>
    <col min="8183" max="8192" width="11.5703125" style="49"/>
    <col min="8193" max="8193" width="11.42578125" style="49" customWidth="1"/>
    <col min="8194" max="8194" width="33.5703125" style="49" customWidth="1"/>
    <col min="8195" max="8195" width="16.85546875" style="49" customWidth="1"/>
    <col min="8196" max="8196" width="15.7109375" style="49" customWidth="1"/>
    <col min="8197" max="8200" width="11.42578125" style="49" customWidth="1"/>
    <col min="8201" max="8201" width="12.28515625" style="49" customWidth="1"/>
    <col min="8202" max="8438" width="11.42578125" style="49" customWidth="1"/>
    <col min="8439" max="8448" width="11.5703125" style="49"/>
    <col min="8449" max="8449" width="11.42578125" style="49" customWidth="1"/>
    <col min="8450" max="8450" width="33.5703125" style="49" customWidth="1"/>
    <col min="8451" max="8451" width="16.85546875" style="49" customWidth="1"/>
    <col min="8452" max="8452" width="15.7109375" style="49" customWidth="1"/>
    <col min="8453" max="8456" width="11.42578125" style="49" customWidth="1"/>
    <col min="8457" max="8457" width="12.28515625" style="49" customWidth="1"/>
    <col min="8458" max="8694" width="11.42578125" style="49" customWidth="1"/>
    <col min="8695" max="8704" width="11.5703125" style="49"/>
    <col min="8705" max="8705" width="11.42578125" style="49" customWidth="1"/>
    <col min="8706" max="8706" width="33.5703125" style="49" customWidth="1"/>
    <col min="8707" max="8707" width="16.85546875" style="49" customWidth="1"/>
    <col min="8708" max="8708" width="15.7109375" style="49" customWidth="1"/>
    <col min="8709" max="8712" width="11.42578125" style="49" customWidth="1"/>
    <col min="8713" max="8713" width="12.28515625" style="49" customWidth="1"/>
    <col min="8714" max="8950" width="11.42578125" style="49" customWidth="1"/>
    <col min="8951" max="8960" width="11.5703125" style="49"/>
    <col min="8961" max="8961" width="11.42578125" style="49" customWidth="1"/>
    <col min="8962" max="8962" width="33.5703125" style="49" customWidth="1"/>
    <col min="8963" max="8963" width="16.85546875" style="49" customWidth="1"/>
    <col min="8964" max="8964" width="15.7109375" style="49" customWidth="1"/>
    <col min="8965" max="8968" width="11.42578125" style="49" customWidth="1"/>
    <col min="8969" max="8969" width="12.28515625" style="49" customWidth="1"/>
    <col min="8970" max="9206" width="11.42578125" style="49" customWidth="1"/>
    <col min="9207" max="9216" width="11.5703125" style="49"/>
    <col min="9217" max="9217" width="11.42578125" style="49" customWidth="1"/>
    <col min="9218" max="9218" width="33.5703125" style="49" customWidth="1"/>
    <col min="9219" max="9219" width="16.85546875" style="49" customWidth="1"/>
    <col min="9220" max="9220" width="15.7109375" style="49" customWidth="1"/>
    <col min="9221" max="9224" width="11.42578125" style="49" customWidth="1"/>
    <col min="9225" max="9225" width="12.28515625" style="49" customWidth="1"/>
    <col min="9226" max="9462" width="11.42578125" style="49" customWidth="1"/>
    <col min="9463" max="9472" width="11.5703125" style="49"/>
    <col min="9473" max="9473" width="11.42578125" style="49" customWidth="1"/>
    <col min="9474" max="9474" width="33.5703125" style="49" customWidth="1"/>
    <col min="9475" max="9475" width="16.85546875" style="49" customWidth="1"/>
    <col min="9476" max="9476" width="15.7109375" style="49" customWidth="1"/>
    <col min="9477" max="9480" width="11.42578125" style="49" customWidth="1"/>
    <col min="9481" max="9481" width="12.28515625" style="49" customWidth="1"/>
    <col min="9482" max="9718" width="11.42578125" style="49" customWidth="1"/>
    <col min="9719" max="9728" width="11.5703125" style="49"/>
    <col min="9729" max="9729" width="11.42578125" style="49" customWidth="1"/>
    <col min="9730" max="9730" width="33.5703125" style="49" customWidth="1"/>
    <col min="9731" max="9731" width="16.85546875" style="49" customWidth="1"/>
    <col min="9732" max="9732" width="15.7109375" style="49" customWidth="1"/>
    <col min="9733" max="9736" width="11.42578125" style="49" customWidth="1"/>
    <col min="9737" max="9737" width="12.28515625" style="49" customWidth="1"/>
    <col min="9738" max="9974" width="11.42578125" style="49" customWidth="1"/>
    <col min="9975" max="9984" width="11.5703125" style="49"/>
    <col min="9985" max="9985" width="11.42578125" style="49" customWidth="1"/>
    <col min="9986" max="9986" width="33.5703125" style="49" customWidth="1"/>
    <col min="9987" max="9987" width="16.85546875" style="49" customWidth="1"/>
    <col min="9988" max="9988" width="15.7109375" style="49" customWidth="1"/>
    <col min="9989" max="9992" width="11.42578125" style="49" customWidth="1"/>
    <col min="9993" max="9993" width="12.28515625" style="49" customWidth="1"/>
    <col min="9994" max="10230" width="11.42578125" style="49" customWidth="1"/>
    <col min="10231" max="10240" width="11.5703125" style="49"/>
    <col min="10241" max="10241" width="11.42578125" style="49" customWidth="1"/>
    <col min="10242" max="10242" width="33.5703125" style="49" customWidth="1"/>
    <col min="10243" max="10243" width="16.85546875" style="49" customWidth="1"/>
    <col min="10244" max="10244" width="15.7109375" style="49" customWidth="1"/>
    <col min="10245" max="10248" width="11.42578125" style="49" customWidth="1"/>
    <col min="10249" max="10249" width="12.28515625" style="49" customWidth="1"/>
    <col min="10250" max="10486" width="11.42578125" style="49" customWidth="1"/>
    <col min="10487" max="10496" width="11.5703125" style="49"/>
    <col min="10497" max="10497" width="11.42578125" style="49" customWidth="1"/>
    <col min="10498" max="10498" width="33.5703125" style="49" customWidth="1"/>
    <col min="10499" max="10499" width="16.85546875" style="49" customWidth="1"/>
    <col min="10500" max="10500" width="15.7109375" style="49" customWidth="1"/>
    <col min="10501" max="10504" width="11.42578125" style="49" customWidth="1"/>
    <col min="10505" max="10505" width="12.28515625" style="49" customWidth="1"/>
    <col min="10506" max="10742" width="11.42578125" style="49" customWidth="1"/>
    <col min="10743" max="10752" width="11.5703125" style="49"/>
    <col min="10753" max="10753" width="11.42578125" style="49" customWidth="1"/>
    <col min="10754" max="10754" width="33.5703125" style="49" customWidth="1"/>
    <col min="10755" max="10755" width="16.85546875" style="49" customWidth="1"/>
    <col min="10756" max="10756" width="15.7109375" style="49" customWidth="1"/>
    <col min="10757" max="10760" width="11.42578125" style="49" customWidth="1"/>
    <col min="10761" max="10761" width="12.28515625" style="49" customWidth="1"/>
    <col min="10762" max="10998" width="11.42578125" style="49" customWidth="1"/>
    <col min="10999" max="11008" width="11.5703125" style="49"/>
    <col min="11009" max="11009" width="11.42578125" style="49" customWidth="1"/>
    <col min="11010" max="11010" width="33.5703125" style="49" customWidth="1"/>
    <col min="11011" max="11011" width="16.85546875" style="49" customWidth="1"/>
    <col min="11012" max="11012" width="15.7109375" style="49" customWidth="1"/>
    <col min="11013" max="11016" width="11.42578125" style="49" customWidth="1"/>
    <col min="11017" max="11017" width="12.28515625" style="49" customWidth="1"/>
    <col min="11018" max="11254" width="11.42578125" style="49" customWidth="1"/>
    <col min="11255" max="11264" width="11.5703125" style="49"/>
    <col min="11265" max="11265" width="11.42578125" style="49" customWidth="1"/>
    <col min="11266" max="11266" width="33.5703125" style="49" customWidth="1"/>
    <col min="11267" max="11267" width="16.85546875" style="49" customWidth="1"/>
    <col min="11268" max="11268" width="15.7109375" style="49" customWidth="1"/>
    <col min="11269" max="11272" width="11.42578125" style="49" customWidth="1"/>
    <col min="11273" max="11273" width="12.28515625" style="49" customWidth="1"/>
    <col min="11274" max="11510" width="11.42578125" style="49" customWidth="1"/>
    <col min="11511" max="11520" width="11.5703125" style="49"/>
    <col min="11521" max="11521" width="11.42578125" style="49" customWidth="1"/>
    <col min="11522" max="11522" width="33.5703125" style="49" customWidth="1"/>
    <col min="11523" max="11523" width="16.85546875" style="49" customWidth="1"/>
    <col min="11524" max="11524" width="15.7109375" style="49" customWidth="1"/>
    <col min="11525" max="11528" width="11.42578125" style="49" customWidth="1"/>
    <col min="11529" max="11529" width="12.28515625" style="49" customWidth="1"/>
    <col min="11530" max="11766" width="11.42578125" style="49" customWidth="1"/>
    <col min="11767" max="11776" width="11.5703125" style="49"/>
    <col min="11777" max="11777" width="11.42578125" style="49" customWidth="1"/>
    <col min="11778" max="11778" width="33.5703125" style="49" customWidth="1"/>
    <col min="11779" max="11779" width="16.85546875" style="49" customWidth="1"/>
    <col min="11780" max="11780" width="15.7109375" style="49" customWidth="1"/>
    <col min="11781" max="11784" width="11.42578125" style="49" customWidth="1"/>
    <col min="11785" max="11785" width="12.28515625" style="49" customWidth="1"/>
    <col min="11786" max="12022" width="11.42578125" style="49" customWidth="1"/>
    <col min="12023" max="12032" width="11.5703125" style="49"/>
    <col min="12033" max="12033" width="11.42578125" style="49" customWidth="1"/>
    <col min="12034" max="12034" width="33.5703125" style="49" customWidth="1"/>
    <col min="12035" max="12035" width="16.85546875" style="49" customWidth="1"/>
    <col min="12036" max="12036" width="15.7109375" style="49" customWidth="1"/>
    <col min="12037" max="12040" width="11.42578125" style="49" customWidth="1"/>
    <col min="12041" max="12041" width="12.28515625" style="49" customWidth="1"/>
    <col min="12042" max="12278" width="11.42578125" style="49" customWidth="1"/>
    <col min="12279" max="12288" width="11.5703125" style="49"/>
    <col min="12289" max="12289" width="11.42578125" style="49" customWidth="1"/>
    <col min="12290" max="12290" width="33.5703125" style="49" customWidth="1"/>
    <col min="12291" max="12291" width="16.85546875" style="49" customWidth="1"/>
    <col min="12292" max="12292" width="15.7109375" style="49" customWidth="1"/>
    <col min="12293" max="12296" width="11.42578125" style="49" customWidth="1"/>
    <col min="12297" max="12297" width="12.28515625" style="49" customWidth="1"/>
    <col min="12298" max="12534" width="11.42578125" style="49" customWidth="1"/>
    <col min="12535" max="12544" width="11.5703125" style="49"/>
    <col min="12545" max="12545" width="11.42578125" style="49" customWidth="1"/>
    <col min="12546" max="12546" width="33.5703125" style="49" customWidth="1"/>
    <col min="12547" max="12547" width="16.85546875" style="49" customWidth="1"/>
    <col min="12548" max="12548" width="15.7109375" style="49" customWidth="1"/>
    <col min="12549" max="12552" width="11.42578125" style="49" customWidth="1"/>
    <col min="12553" max="12553" width="12.28515625" style="49" customWidth="1"/>
    <col min="12554" max="12790" width="11.42578125" style="49" customWidth="1"/>
    <col min="12791" max="12800" width="11.5703125" style="49"/>
    <col min="12801" max="12801" width="11.42578125" style="49" customWidth="1"/>
    <col min="12802" max="12802" width="33.5703125" style="49" customWidth="1"/>
    <col min="12803" max="12803" width="16.85546875" style="49" customWidth="1"/>
    <col min="12804" max="12804" width="15.7109375" style="49" customWidth="1"/>
    <col min="12805" max="12808" width="11.42578125" style="49" customWidth="1"/>
    <col min="12809" max="12809" width="12.28515625" style="49" customWidth="1"/>
    <col min="12810" max="13046" width="11.42578125" style="49" customWidth="1"/>
    <col min="13047" max="13056" width="11.5703125" style="49"/>
    <col min="13057" max="13057" width="11.42578125" style="49" customWidth="1"/>
    <col min="13058" max="13058" width="33.5703125" style="49" customWidth="1"/>
    <col min="13059" max="13059" width="16.85546875" style="49" customWidth="1"/>
    <col min="13060" max="13060" width="15.7109375" style="49" customWidth="1"/>
    <col min="13061" max="13064" width="11.42578125" style="49" customWidth="1"/>
    <col min="13065" max="13065" width="12.28515625" style="49" customWidth="1"/>
    <col min="13066" max="13302" width="11.42578125" style="49" customWidth="1"/>
    <col min="13303" max="13312" width="11.5703125" style="49"/>
    <col min="13313" max="13313" width="11.42578125" style="49" customWidth="1"/>
    <col min="13314" max="13314" width="33.5703125" style="49" customWidth="1"/>
    <col min="13315" max="13315" width="16.85546875" style="49" customWidth="1"/>
    <col min="13316" max="13316" width="15.7109375" style="49" customWidth="1"/>
    <col min="13317" max="13320" width="11.42578125" style="49" customWidth="1"/>
    <col min="13321" max="13321" width="12.28515625" style="49" customWidth="1"/>
    <col min="13322" max="13558" width="11.42578125" style="49" customWidth="1"/>
    <col min="13559" max="13568" width="11.5703125" style="49"/>
    <col min="13569" max="13569" width="11.42578125" style="49" customWidth="1"/>
    <col min="13570" max="13570" width="33.5703125" style="49" customWidth="1"/>
    <col min="13571" max="13571" width="16.85546875" style="49" customWidth="1"/>
    <col min="13572" max="13572" width="15.7109375" style="49" customWidth="1"/>
    <col min="13573" max="13576" width="11.42578125" style="49" customWidth="1"/>
    <col min="13577" max="13577" width="12.28515625" style="49" customWidth="1"/>
    <col min="13578" max="13814" width="11.42578125" style="49" customWidth="1"/>
    <col min="13815" max="13824" width="11.5703125" style="49"/>
    <col min="13825" max="13825" width="11.42578125" style="49" customWidth="1"/>
    <col min="13826" max="13826" width="33.5703125" style="49" customWidth="1"/>
    <col min="13827" max="13827" width="16.85546875" style="49" customWidth="1"/>
    <col min="13828" max="13828" width="15.7109375" style="49" customWidth="1"/>
    <col min="13829" max="13832" width="11.42578125" style="49" customWidth="1"/>
    <col min="13833" max="13833" width="12.28515625" style="49" customWidth="1"/>
    <col min="13834" max="14070" width="11.42578125" style="49" customWidth="1"/>
    <col min="14071" max="14080" width="11.5703125" style="49"/>
    <col min="14081" max="14081" width="11.42578125" style="49" customWidth="1"/>
    <col min="14082" max="14082" width="33.5703125" style="49" customWidth="1"/>
    <col min="14083" max="14083" width="16.85546875" style="49" customWidth="1"/>
    <col min="14084" max="14084" width="15.7109375" style="49" customWidth="1"/>
    <col min="14085" max="14088" width="11.42578125" style="49" customWidth="1"/>
    <col min="14089" max="14089" width="12.28515625" style="49" customWidth="1"/>
    <col min="14090" max="14326" width="11.42578125" style="49" customWidth="1"/>
    <col min="14327" max="14336" width="11.5703125" style="49"/>
    <col min="14337" max="14337" width="11.42578125" style="49" customWidth="1"/>
    <col min="14338" max="14338" width="33.5703125" style="49" customWidth="1"/>
    <col min="14339" max="14339" width="16.85546875" style="49" customWidth="1"/>
    <col min="14340" max="14340" width="15.7109375" style="49" customWidth="1"/>
    <col min="14341" max="14344" width="11.42578125" style="49" customWidth="1"/>
    <col min="14345" max="14345" width="12.28515625" style="49" customWidth="1"/>
    <col min="14346" max="14582" width="11.42578125" style="49" customWidth="1"/>
    <col min="14583" max="14592" width="11.5703125" style="49"/>
    <col min="14593" max="14593" width="11.42578125" style="49" customWidth="1"/>
    <col min="14594" max="14594" width="33.5703125" style="49" customWidth="1"/>
    <col min="14595" max="14595" width="16.85546875" style="49" customWidth="1"/>
    <col min="14596" max="14596" width="15.7109375" style="49" customWidth="1"/>
    <col min="14597" max="14600" width="11.42578125" style="49" customWidth="1"/>
    <col min="14601" max="14601" width="12.28515625" style="49" customWidth="1"/>
    <col min="14602" max="14838" width="11.42578125" style="49" customWidth="1"/>
    <col min="14839" max="14848" width="11.5703125" style="49"/>
    <col min="14849" max="14849" width="11.42578125" style="49" customWidth="1"/>
    <col min="14850" max="14850" width="33.5703125" style="49" customWidth="1"/>
    <col min="14851" max="14851" width="16.85546875" style="49" customWidth="1"/>
    <col min="14852" max="14852" width="15.7109375" style="49" customWidth="1"/>
    <col min="14853" max="14856" width="11.42578125" style="49" customWidth="1"/>
    <col min="14857" max="14857" width="12.28515625" style="49" customWidth="1"/>
    <col min="14858" max="15094" width="11.42578125" style="49" customWidth="1"/>
    <col min="15095" max="15104" width="11.5703125" style="49"/>
    <col min="15105" max="15105" width="11.42578125" style="49" customWidth="1"/>
    <col min="15106" max="15106" width="33.5703125" style="49" customWidth="1"/>
    <col min="15107" max="15107" width="16.85546875" style="49" customWidth="1"/>
    <col min="15108" max="15108" width="15.7109375" style="49" customWidth="1"/>
    <col min="15109" max="15112" width="11.42578125" style="49" customWidth="1"/>
    <col min="15113" max="15113" width="12.28515625" style="49" customWidth="1"/>
    <col min="15114" max="15350" width="11.42578125" style="49" customWidth="1"/>
    <col min="15351" max="15360" width="11.5703125" style="49"/>
    <col min="15361" max="15361" width="11.42578125" style="49" customWidth="1"/>
    <col min="15362" max="15362" width="33.5703125" style="49" customWidth="1"/>
    <col min="15363" max="15363" width="16.85546875" style="49" customWidth="1"/>
    <col min="15364" max="15364" width="15.7109375" style="49" customWidth="1"/>
    <col min="15365" max="15368" width="11.42578125" style="49" customWidth="1"/>
    <col min="15369" max="15369" width="12.28515625" style="49" customWidth="1"/>
    <col min="15370" max="15606" width="11.42578125" style="49" customWidth="1"/>
    <col min="15607" max="15616" width="11.5703125" style="49"/>
    <col min="15617" max="15617" width="11.42578125" style="49" customWidth="1"/>
    <col min="15618" max="15618" width="33.5703125" style="49" customWidth="1"/>
    <col min="15619" max="15619" width="16.85546875" style="49" customWidth="1"/>
    <col min="15620" max="15620" width="15.7109375" style="49" customWidth="1"/>
    <col min="15621" max="15624" width="11.42578125" style="49" customWidth="1"/>
    <col min="15625" max="15625" width="12.28515625" style="49" customWidth="1"/>
    <col min="15626" max="15862" width="11.42578125" style="49" customWidth="1"/>
    <col min="15863" max="15872" width="11.5703125" style="49"/>
    <col min="15873" max="15873" width="11.42578125" style="49" customWidth="1"/>
    <col min="15874" max="15874" width="33.5703125" style="49" customWidth="1"/>
    <col min="15875" max="15875" width="16.85546875" style="49" customWidth="1"/>
    <col min="15876" max="15876" width="15.7109375" style="49" customWidth="1"/>
    <col min="15877" max="15880" width="11.42578125" style="49" customWidth="1"/>
    <col min="15881" max="15881" width="12.28515625" style="49" customWidth="1"/>
    <col min="15882" max="16118" width="11.42578125" style="49" customWidth="1"/>
    <col min="16119" max="16128" width="11.5703125" style="49"/>
    <col min="16129" max="16129" width="11.42578125" style="49" customWidth="1"/>
    <col min="16130" max="16130" width="33.5703125" style="49" customWidth="1"/>
    <col min="16131" max="16131" width="16.85546875" style="49" customWidth="1"/>
    <col min="16132" max="16132" width="15.7109375" style="49" customWidth="1"/>
    <col min="16133" max="16136" width="11.42578125" style="49" customWidth="1"/>
    <col min="16137" max="16137" width="12.28515625" style="49" customWidth="1"/>
    <col min="16138" max="16374" width="11.42578125" style="49" customWidth="1"/>
    <col min="16375" max="16384" width="11.5703125" style="49"/>
  </cols>
  <sheetData>
    <row r="1" spans="1:8" ht="34.5" customHeight="1" thickBot="1" x14ac:dyDescent="0.25">
      <c r="B1" s="11" t="s">
        <v>131</v>
      </c>
      <c r="C1" s="11"/>
    </row>
    <row r="2" spans="1:8" ht="13.5" thickBot="1" x14ac:dyDescent="0.25">
      <c r="B2" s="13" t="s">
        <v>132</v>
      </c>
      <c r="C2" s="14">
        <v>19517953.73</v>
      </c>
    </row>
    <row r="3" spans="1:8" x14ac:dyDescent="0.2">
      <c r="E3" s="103" t="s">
        <v>133</v>
      </c>
      <c r="F3" s="103"/>
    </row>
    <row r="4" spans="1:8" x14ac:dyDescent="0.2">
      <c r="A4" s="15" t="s">
        <v>134</v>
      </c>
      <c r="B4" s="16" t="s">
        <v>135</v>
      </c>
      <c r="C4" s="17" t="s">
        <v>136</v>
      </c>
      <c r="D4" s="18" t="s">
        <v>137</v>
      </c>
      <c r="E4" s="19" t="s">
        <v>138</v>
      </c>
      <c r="F4" s="19" t="s">
        <v>139</v>
      </c>
      <c r="G4" s="10" t="s">
        <v>140</v>
      </c>
      <c r="H4" s="10" t="s">
        <v>141</v>
      </c>
    </row>
    <row r="5" spans="1:8" x14ac:dyDescent="0.2">
      <c r="A5" s="20">
        <v>45292</v>
      </c>
      <c r="B5" s="21" t="s">
        <v>142</v>
      </c>
      <c r="C5" s="22">
        <v>13748828.76</v>
      </c>
      <c r="D5" s="23">
        <f>C2-C5</f>
        <v>5769124.9700000007</v>
      </c>
      <c r="E5" s="9" t="s">
        <v>143</v>
      </c>
      <c r="F5" s="9" t="s">
        <v>143</v>
      </c>
      <c r="G5" s="24">
        <v>45390</v>
      </c>
      <c r="H5" s="24">
        <v>45407</v>
      </c>
    </row>
    <row r="6" spans="1:8" x14ac:dyDescent="0.2">
      <c r="A6" s="20">
        <v>45323</v>
      </c>
      <c r="B6" s="21" t="s">
        <v>142</v>
      </c>
      <c r="C6" s="22">
        <v>5727824.9800000004</v>
      </c>
      <c r="D6" s="23">
        <f>D5-C6</f>
        <v>41299.990000000224</v>
      </c>
      <c r="E6" s="9" t="s">
        <v>143</v>
      </c>
      <c r="F6" s="9" t="s">
        <v>143</v>
      </c>
      <c r="G6" s="24">
        <v>45390</v>
      </c>
      <c r="H6" s="24">
        <v>45407</v>
      </c>
    </row>
    <row r="7" spans="1:8" x14ac:dyDescent="0.2">
      <c r="A7" s="20">
        <v>45352</v>
      </c>
      <c r="B7" s="21" t="s">
        <v>142</v>
      </c>
      <c r="C7" s="22">
        <v>41300</v>
      </c>
      <c r="D7" s="25">
        <f>D6-C7</f>
        <v>-9.9999997764825821E-3</v>
      </c>
      <c r="E7" s="9" t="s">
        <v>143</v>
      </c>
      <c r="F7" s="26" t="s">
        <v>143</v>
      </c>
      <c r="G7" s="24">
        <v>45447</v>
      </c>
      <c r="H7" s="24">
        <v>45470</v>
      </c>
    </row>
    <row r="8" spans="1:8" x14ac:dyDescent="0.2">
      <c r="A8" s="20"/>
      <c r="B8" s="21"/>
      <c r="C8" s="27"/>
      <c r="D8" s="27"/>
      <c r="E8" s="28"/>
      <c r="F8" s="29"/>
      <c r="G8" s="28"/>
      <c r="H8" s="28"/>
    </row>
    <row r="9" spans="1:8" x14ac:dyDescent="0.2">
      <c r="A9" s="30"/>
      <c r="B9" s="31"/>
      <c r="C9" s="32"/>
      <c r="D9" s="32"/>
      <c r="E9" s="33"/>
      <c r="F9" s="33"/>
      <c r="G9" s="34"/>
      <c r="H9" s="34"/>
    </row>
    <row r="10" spans="1:8" x14ac:dyDescent="0.2">
      <c r="A10" s="35"/>
    </row>
    <row r="11" spans="1:8" x14ac:dyDescent="0.2">
      <c r="B11" s="36" t="s">
        <v>144</v>
      </c>
      <c r="C11" s="37">
        <f>SUM(C5:C10)</f>
        <v>19517953.740000002</v>
      </c>
    </row>
    <row r="14" spans="1:8" ht="13.5" thickBot="1" x14ac:dyDescent="0.25">
      <c r="B14" s="13" t="s">
        <v>145</v>
      </c>
      <c r="C14" s="14">
        <v>9865029.0600000005</v>
      </c>
    </row>
    <row r="15" spans="1:8" x14ac:dyDescent="0.2">
      <c r="E15" s="103" t="s">
        <v>133</v>
      </c>
      <c r="F15" s="103"/>
    </row>
    <row r="16" spans="1:8" x14ac:dyDescent="0.2">
      <c r="A16" s="16" t="s">
        <v>134</v>
      </c>
      <c r="B16" s="16" t="s">
        <v>135</v>
      </c>
      <c r="C16" s="17" t="s">
        <v>136</v>
      </c>
      <c r="D16" s="38" t="s">
        <v>137</v>
      </c>
      <c r="E16" s="39" t="s">
        <v>138</v>
      </c>
      <c r="F16" s="39" t="s">
        <v>139</v>
      </c>
      <c r="G16" s="10" t="s">
        <v>140</v>
      </c>
      <c r="H16" s="10" t="s">
        <v>141</v>
      </c>
    </row>
    <row r="17" spans="1:9" x14ac:dyDescent="0.2">
      <c r="A17" s="20">
        <v>45383</v>
      </c>
      <c r="B17" s="21" t="s">
        <v>146</v>
      </c>
      <c r="C17" s="40">
        <v>232129.92000000001</v>
      </c>
      <c r="D17" s="40">
        <f>C14-C17</f>
        <v>9632899.1400000006</v>
      </c>
      <c r="E17" s="28" t="s">
        <v>143</v>
      </c>
      <c r="F17" s="28" t="s">
        <v>143</v>
      </c>
      <c r="G17" s="41">
        <v>45454</v>
      </c>
      <c r="H17" s="41">
        <v>45470</v>
      </c>
    </row>
    <row r="18" spans="1:9" ht="25.5" x14ac:dyDescent="0.2">
      <c r="A18" s="20">
        <v>45413</v>
      </c>
      <c r="B18" s="21" t="s">
        <v>147</v>
      </c>
      <c r="C18" s="40">
        <v>588145.97</v>
      </c>
      <c r="D18" s="42">
        <f>D17-C18</f>
        <v>9044753.1699999999</v>
      </c>
      <c r="E18" s="43" t="s">
        <v>148</v>
      </c>
      <c r="F18" s="43" t="s">
        <v>149</v>
      </c>
      <c r="G18" s="41">
        <v>45454</v>
      </c>
      <c r="H18" s="41">
        <v>45470</v>
      </c>
    </row>
    <row r="19" spans="1:9" ht="25.5" x14ac:dyDescent="0.2">
      <c r="A19" s="20">
        <v>45444</v>
      </c>
      <c r="B19" s="21" t="s">
        <v>147</v>
      </c>
      <c r="C19" s="40">
        <f>'[1]IR 6-2024'!G9</f>
        <v>407487.91</v>
      </c>
      <c r="D19" s="42">
        <f>D18-C19</f>
        <v>8637265.2599999998</v>
      </c>
      <c r="E19" s="43" t="s">
        <v>150</v>
      </c>
      <c r="F19" s="43" t="s">
        <v>151</v>
      </c>
      <c r="G19" s="41">
        <v>45478</v>
      </c>
      <c r="H19" s="41">
        <v>45497</v>
      </c>
    </row>
    <row r="20" spans="1:9" ht="25.5" x14ac:dyDescent="0.2">
      <c r="A20" s="20">
        <v>45474</v>
      </c>
      <c r="B20" s="21" t="s">
        <v>152</v>
      </c>
      <c r="C20" s="40">
        <v>333871.98</v>
      </c>
      <c r="D20" s="42">
        <f>D19-C20</f>
        <v>8303393.2799999993</v>
      </c>
      <c r="E20" s="44" t="s">
        <v>153</v>
      </c>
      <c r="F20" s="28"/>
      <c r="G20" s="41">
        <v>45609</v>
      </c>
      <c r="H20" s="41">
        <v>45624</v>
      </c>
    </row>
    <row r="21" spans="1:9" x14ac:dyDescent="0.2">
      <c r="A21" s="20">
        <v>45505</v>
      </c>
      <c r="B21" s="21" t="s">
        <v>154</v>
      </c>
      <c r="C21" s="40">
        <v>751433.14</v>
      </c>
      <c r="D21" s="42">
        <f>D20-C21</f>
        <v>7551960.1399999997</v>
      </c>
      <c r="E21" s="28" t="s">
        <v>143</v>
      </c>
      <c r="F21" s="28" t="s">
        <v>143</v>
      </c>
      <c r="G21" s="41">
        <v>45608</v>
      </c>
      <c r="H21" s="41">
        <v>45624</v>
      </c>
    </row>
    <row r="22" spans="1:9" x14ac:dyDescent="0.2">
      <c r="A22" s="20"/>
      <c r="B22" s="21"/>
      <c r="C22" s="40"/>
      <c r="D22" s="42"/>
      <c r="E22" s="28"/>
      <c r="F22" s="28"/>
      <c r="G22" s="41"/>
    </row>
    <row r="23" spans="1:9" x14ac:dyDescent="0.2">
      <c r="A23" s="45"/>
      <c r="B23" s="21"/>
      <c r="C23" s="46"/>
      <c r="D23" s="47"/>
      <c r="E23" s="48"/>
      <c r="F23" s="48"/>
    </row>
    <row r="24" spans="1:9" x14ac:dyDescent="0.2">
      <c r="I24" s="12"/>
    </row>
    <row r="25" spans="1:9" x14ac:dyDescent="0.2">
      <c r="B25" s="36" t="s">
        <v>155</v>
      </c>
      <c r="C25" s="37">
        <f>SUM(C17:C23)</f>
        <v>2313068.92</v>
      </c>
    </row>
  </sheetData>
  <sheetProtection selectLockedCells="1" selectUnlockedCells="1"/>
  <mergeCells count="2">
    <mergeCell ref="E3:F3"/>
    <mergeCell ref="E15:F15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MC DECRETO</vt:lpstr>
      <vt:lpstr>INCORPORACIÓN DEF.23-24</vt:lpstr>
      <vt:lpstr>'MC DECRETO'!Excel_BuiltIn__FilterDatabase</vt:lpstr>
    </vt:vector>
  </TitlesOfParts>
  <Company>Ajuntament de Calvià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Jaume Sureda, Trinidad</dc:creator>
  <cp:lastModifiedBy>Jaume Sureda, Trinidad</cp:lastModifiedBy>
  <dcterms:created xsi:type="dcterms:W3CDTF">2025-03-28T08:06:19Z</dcterms:created>
  <dcterms:modified xsi:type="dcterms:W3CDTF">2025-03-28T08:59:41Z</dcterms:modified>
</cp:coreProperties>
</file>